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Tiffany Chu\Downloads\"/>
    </mc:Choice>
  </mc:AlternateContent>
  <xr:revisionPtr revIDLastSave="0" documentId="8_{44E4C18D-1910-4865-933A-D91B5CB039CD}" xr6:coauthVersionLast="47" xr6:coauthVersionMax="47" xr10:uidLastSave="{00000000-0000-0000-0000-000000000000}"/>
  <bookViews>
    <workbookView xWindow="-108" yWindow="-108" windowWidth="23256" windowHeight="12456" xr2:uid="{00000000-000D-0000-FFFF-FFFF00000000}"/>
  </bookViews>
  <sheets>
    <sheet name="Instructions" sheetId="4" r:id="rId1"/>
    <sheet name="Sample in Tubes" sheetId="3" r:id="rId2"/>
    <sheet name="Sample in 96 Well Plate" sheetId="9" r:id="rId3"/>
    <sheet name="Run Types" sheetId="8" state="hidden" r:id="rId4"/>
  </sheets>
  <definedNames>
    <definedName name="HiSeq">'Run Types'!$D$2:$D$3</definedName>
    <definedName name="MiSeq">'Run Types'!$A$2:$A$4</definedName>
    <definedName name="NextSeq">'Run Types'!$B$2:$B$3</definedName>
    <definedName name="NovaSeq">'Run Types'!$E$2:$E$5</definedName>
    <definedName name="_xlnm.Print_Area" localSheetId="0">Instructions!$A$1:$L$20</definedName>
    <definedName name="_xlnm.Print_Area" localSheetId="2">'Sample in 96 Well Plate'!$A$8:$M$147</definedName>
    <definedName name="_xlnm.Print_Area" localSheetId="1">'Sample in Tubes'!$A$8:$K$57</definedName>
    <definedName name="Sp">'Run Types'!#REF!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7" i="9" l="1"/>
  <c r="P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128" i="9"/>
  <c r="N129" i="9"/>
  <c r="N130" i="9"/>
  <c r="N131" i="9"/>
  <c r="N132" i="9"/>
  <c r="N133" i="9"/>
  <c r="N134" i="9"/>
  <c r="N135" i="9"/>
  <c r="N136" i="9"/>
  <c r="N137" i="9"/>
  <c r="N138" i="9"/>
  <c r="N139" i="9"/>
  <c r="N140" i="9"/>
  <c r="N45" i="9"/>
  <c r="B9" i="8"/>
  <c r="B8" i="8"/>
  <c r="B7" i="8"/>
  <c r="B6" i="8"/>
  <c r="B5" i="8"/>
  <c r="B4" i="8"/>
  <c r="I11" i="9"/>
  <c r="I12" i="9"/>
  <c r="I10" i="9"/>
  <c r="H11" i="3"/>
  <c r="H12" i="3"/>
  <c r="H10" i="3"/>
  <c r="K11" i="8"/>
  <c r="I11" i="8"/>
  <c r="O45" i="9"/>
  <c r="K12" i="8" a="1"/>
  <c r="I12" i="8" a="1"/>
  <c r="Q45" i="9" a="1"/>
  <c r="K12" i="8" l="1"/>
  <c r="I12" i="8"/>
  <c r="Q45" i="9"/>
  <c r="C45" i="9" s="1"/>
  <c r="O46" i="9"/>
  <c r="O47" i="9"/>
  <c r="O48" i="9"/>
  <c r="O49" i="9"/>
  <c r="O50" i="9"/>
  <c r="O51" i="9"/>
  <c r="O52" i="9"/>
  <c r="O53" i="9"/>
  <c r="P53" i="9" s="1"/>
  <c r="O54" i="9"/>
  <c r="O55" i="9"/>
  <c r="O56" i="9"/>
  <c r="O57" i="9"/>
  <c r="O58" i="9"/>
  <c r="O59" i="9"/>
  <c r="Q57" i="9" a="1"/>
  <c r="Q53" i="9" a="1"/>
  <c r="P58" i="9" l="1"/>
  <c r="P54" i="9"/>
  <c r="P52" i="9"/>
  <c r="P47" i="9"/>
  <c r="P49" i="9"/>
  <c r="P46" i="9"/>
  <c r="P51" i="9"/>
  <c r="P56" i="9"/>
  <c r="P55" i="9"/>
  <c r="Q57" i="9"/>
  <c r="C57" i="9" s="1"/>
  <c r="Q53" i="9"/>
  <c r="C53" i="9" s="1"/>
  <c r="P50" i="9"/>
  <c r="P48" i="9"/>
  <c r="P59" i="9"/>
  <c r="O60" i="9"/>
  <c r="Q48" i="9" a="1"/>
  <c r="Q46" i="9" a="1"/>
  <c r="Q49" i="9" a="1"/>
  <c r="Q54" i="9" a="1"/>
  <c r="Q52" i="9" a="1"/>
  <c r="Q51" i="9" a="1"/>
  <c r="Q47" i="9" a="1"/>
  <c r="Q59" i="9" a="1"/>
  <c r="Q56" i="9" a="1"/>
  <c r="Q55" i="9" a="1"/>
  <c r="Q50" i="9" a="1"/>
  <c r="P60" i="9" l="1"/>
  <c r="Q52" i="9"/>
  <c r="C52" i="9" s="1"/>
  <c r="Q54" i="9"/>
  <c r="C54" i="9" s="1"/>
  <c r="Q47" i="9"/>
  <c r="C47" i="9" s="1"/>
  <c r="Q56" i="9"/>
  <c r="C56" i="9" s="1"/>
  <c r="Q51" i="9"/>
  <c r="C51" i="9" s="1"/>
  <c r="Q46" i="9"/>
  <c r="C46" i="9" s="1"/>
  <c r="Q49" i="9"/>
  <c r="C49" i="9" s="1"/>
  <c r="Q55" i="9"/>
  <c r="C55" i="9" s="1"/>
  <c r="Q50" i="9"/>
  <c r="C50" i="9" s="1"/>
  <c r="Q48" i="9"/>
  <c r="C48" i="9" s="1"/>
  <c r="Q59" i="9"/>
  <c r="C59" i="9" s="1"/>
  <c r="O61" i="9"/>
  <c r="O62" i="9"/>
  <c r="O63" i="9"/>
  <c r="P63" i="9" s="1"/>
  <c r="O64" i="9"/>
  <c r="O65" i="9"/>
  <c r="O66" i="9"/>
  <c r="O67" i="9"/>
  <c r="O68" i="9"/>
  <c r="O69" i="9"/>
  <c r="P69" i="9" s="1"/>
  <c r="O70" i="9"/>
  <c r="O71" i="9"/>
  <c r="O72" i="9"/>
  <c r="O73" i="9"/>
  <c r="O74" i="9"/>
  <c r="O75" i="9"/>
  <c r="O76" i="9"/>
  <c r="O77" i="9"/>
  <c r="O78" i="9"/>
  <c r="O79" i="9"/>
  <c r="O80" i="9"/>
  <c r="O81" i="9"/>
  <c r="P81" i="9" s="1"/>
  <c r="O82" i="9"/>
  <c r="O83" i="9"/>
  <c r="O84" i="9"/>
  <c r="O85" i="9"/>
  <c r="O86" i="9"/>
  <c r="O87" i="9"/>
  <c r="P87" i="9" s="1"/>
  <c r="O88" i="9"/>
  <c r="O89" i="9"/>
  <c r="O90" i="9"/>
  <c r="O91" i="9"/>
  <c r="O92" i="9"/>
  <c r="O93" i="9"/>
  <c r="P93" i="9" s="1"/>
  <c r="O94" i="9"/>
  <c r="O95" i="9"/>
  <c r="O96" i="9"/>
  <c r="O97" i="9"/>
  <c r="O98" i="9"/>
  <c r="O99" i="9"/>
  <c r="O100" i="9"/>
  <c r="O101" i="9"/>
  <c r="O102" i="9"/>
  <c r="O103" i="9"/>
  <c r="O104" i="9"/>
  <c r="O105" i="9"/>
  <c r="O106" i="9"/>
  <c r="O107" i="9"/>
  <c r="O108" i="9"/>
  <c r="O109" i="9"/>
  <c r="O110" i="9"/>
  <c r="O111" i="9"/>
  <c r="O112" i="9"/>
  <c r="O113" i="9"/>
  <c r="O114" i="9"/>
  <c r="O115" i="9"/>
  <c r="O116" i="9"/>
  <c r="O117" i="9"/>
  <c r="O118" i="9"/>
  <c r="O119" i="9"/>
  <c r="O120" i="9"/>
  <c r="O121" i="9"/>
  <c r="O122" i="9"/>
  <c r="O123" i="9"/>
  <c r="O124" i="9"/>
  <c r="O125" i="9"/>
  <c r="O126" i="9"/>
  <c r="O127" i="9"/>
  <c r="O128" i="9"/>
  <c r="O129" i="9"/>
  <c r="O130" i="9"/>
  <c r="O131" i="9"/>
  <c r="O132" i="9"/>
  <c r="O133" i="9"/>
  <c r="O134" i="9"/>
  <c r="O135" i="9"/>
  <c r="O136" i="9"/>
  <c r="O137" i="9"/>
  <c r="O138" i="9"/>
  <c r="O139" i="9"/>
  <c r="O140" i="9"/>
  <c r="A46" i="9"/>
  <c r="Q58" i="9" a="1"/>
  <c r="Q60" i="9" a="1"/>
  <c r="Q81" i="9" a="1"/>
  <c r="Q63" i="9" a="1"/>
  <c r="Q69" i="9" a="1"/>
  <c r="Q87" i="9" a="1"/>
  <c r="Q93" i="9" a="1"/>
  <c r="P119" i="9" l="1"/>
  <c r="P107" i="9"/>
  <c r="P101" i="9"/>
  <c r="P83" i="9"/>
  <c r="Q58" i="9"/>
  <c r="C58" i="9" s="1"/>
  <c r="Q60" i="9"/>
  <c r="C60" i="9" s="1"/>
  <c r="P73" i="9"/>
  <c r="P102" i="9"/>
  <c r="P78" i="9"/>
  <c r="P112" i="9"/>
  <c r="P104" i="9"/>
  <c r="P136" i="9"/>
  <c r="P118" i="9"/>
  <c r="P113" i="9"/>
  <c r="P111" i="9"/>
  <c r="P110" i="9"/>
  <c r="P86" i="9"/>
  <c r="P139" i="9"/>
  <c r="P121" i="9"/>
  <c r="P115" i="9"/>
  <c r="P132" i="9"/>
  <c r="P103" i="9"/>
  <c r="P100" i="9"/>
  <c r="P85" i="9"/>
  <c r="P123" i="9"/>
  <c r="P82" i="9"/>
  <c r="P128" i="9"/>
  <c r="P116" i="9"/>
  <c r="P95" i="9"/>
  <c r="P61" i="9"/>
  <c r="P133" i="9"/>
  <c r="P97" i="9"/>
  <c r="P91" i="9"/>
  <c r="P140" i="9"/>
  <c r="P88" i="9"/>
  <c r="P94" i="9"/>
  <c r="P80" i="9"/>
  <c r="P68" i="9"/>
  <c r="P62" i="9"/>
  <c r="P108" i="9"/>
  <c r="P130" i="9"/>
  <c r="P124" i="9"/>
  <c r="P106" i="9"/>
  <c r="P90" i="9"/>
  <c r="P79" i="9"/>
  <c r="P117" i="9"/>
  <c r="P67" i="9"/>
  <c r="P92" i="9"/>
  <c r="P138" i="9"/>
  <c r="P131" i="9"/>
  <c r="P120" i="9"/>
  <c r="P114" i="9"/>
  <c r="P109" i="9"/>
  <c r="P70" i="9"/>
  <c r="Q63" i="9"/>
  <c r="C63" i="9" s="1"/>
  <c r="Q81" i="9"/>
  <c r="C81" i="9" s="1"/>
  <c r="Q69" i="9"/>
  <c r="C69" i="9" s="1"/>
  <c r="Q87" i="9"/>
  <c r="C87" i="9" s="1"/>
  <c r="Q93" i="9"/>
  <c r="C93" i="9" s="1"/>
  <c r="P65" i="9"/>
  <c r="P137" i="9"/>
  <c r="P134" i="9"/>
  <c r="P129" i="9"/>
  <c r="P126" i="9"/>
  <c r="P99" i="9"/>
  <c r="P76" i="9"/>
  <c r="P96" i="9"/>
  <c r="P98" i="9"/>
  <c r="P84" i="9"/>
  <c r="P64" i="9"/>
  <c r="P125" i="9"/>
  <c r="P75" i="9"/>
  <c r="P72" i="9"/>
  <c r="P122" i="9"/>
  <c r="P89" i="9"/>
  <c r="P66" i="9"/>
  <c r="P105" i="9"/>
  <c r="P135" i="9"/>
  <c r="P127" i="9"/>
  <c r="P77" i="9"/>
  <c r="P74" i="9"/>
  <c r="P71" i="9"/>
  <c r="A47" i="9"/>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D27" i="9"/>
  <c r="B11" i="8"/>
  <c r="A11" i="8"/>
  <c r="A34" i="9"/>
  <c r="G27" i="9"/>
  <c r="G26" i="9"/>
  <c r="G25" i="9"/>
  <c r="A13" i="9"/>
  <c r="C8" i="9"/>
  <c r="Q119" i="9" a="1"/>
  <c r="Q107" i="9" a="1"/>
  <c r="Q101" i="9" a="1"/>
  <c r="Q83" i="9" a="1"/>
  <c r="Q103" i="9" a="1"/>
  <c r="Q72" i="9" a="1"/>
  <c r="Q112" i="9" a="1"/>
  <c r="Q115" i="9" a="1"/>
  <c r="Q135" i="9" a="1"/>
  <c r="Q132" i="9" a="1"/>
  <c r="Q117" i="9" a="1"/>
  <c r="Q67" i="9" a="1"/>
  <c r="Q104" i="9" a="1"/>
  <c r="Q73" i="9" a="1"/>
  <c r="Q139" i="9" a="1"/>
  <c r="Q66" i="9" a="1"/>
  <c r="Q106" i="9" a="1"/>
  <c r="Q78" i="9" a="1"/>
  <c r="Q76" i="9" a="1"/>
  <c r="Q70" i="9" a="1"/>
  <c r="Q134" i="9" a="1"/>
  <c r="B12" i="8" a="1"/>
  <c r="Q140" i="9" a="1"/>
  <c r="Q122" i="9" a="1"/>
  <c r="Q129" i="9" a="1"/>
  <c r="Q114" i="9" a="1"/>
  <c r="Q111" i="9" a="1"/>
  <c r="Q71" i="9" a="1"/>
  <c r="Q123" i="9" a="1"/>
  <c r="Q79" i="9" a="1"/>
  <c r="Q128" i="9" a="1"/>
  <c r="Q94" i="9" a="1"/>
  <c r="Q99" i="9" a="1"/>
  <c r="Q125" i="9" a="1"/>
  <c r="Q133" i="9" a="1"/>
  <c r="Q124" i="9" a="1"/>
  <c r="Q61" i="9" a="1"/>
  <c r="Q116" i="9" a="1"/>
  <c r="Q77" i="9" a="1"/>
  <c r="Q88" i="9" a="1"/>
  <c r="Q137" i="9" a="1"/>
  <c r="Q110" i="9" a="1"/>
  <c r="Q91" i="9" a="1"/>
  <c r="Q65" i="9" a="1"/>
  <c r="Q121" i="9" a="1"/>
  <c r="Q102" i="9" a="1"/>
  <c r="Q86" i="9" a="1"/>
  <c r="Q105" i="9" a="1"/>
  <c r="Q126" i="9" a="1"/>
  <c r="Q100" i="9" a="1"/>
  <c r="Q89" i="9" a="1"/>
  <c r="Q97" i="9" a="1"/>
  <c r="Q90" i="9" a="1"/>
  <c r="Q96" i="9" a="1"/>
  <c r="Q127" i="9" a="1"/>
  <c r="Q136" i="9" a="1"/>
  <c r="Q85" i="9" a="1"/>
  <c r="Q92" i="9" a="1"/>
  <c r="Q98" i="9" a="1"/>
  <c r="Q118" i="9" a="1"/>
  <c r="Q80" i="9" a="1"/>
  <c r="Q138" i="9" a="1"/>
  <c r="Q84" i="9" a="1"/>
  <c r="Q74" i="9" a="1"/>
  <c r="Q113" i="9" a="1"/>
  <c r="Q68" i="9" a="1"/>
  <c r="Q131" i="9" a="1"/>
  <c r="Q62" i="9" a="1"/>
  <c r="Q95" i="9" a="1"/>
  <c r="Q75" i="9" a="1"/>
  <c r="Q82" i="9" a="1"/>
  <c r="Q64" i="9" a="1"/>
  <c r="Q120" i="9" a="1"/>
  <c r="Q108" i="9" a="1"/>
  <c r="Q130" i="9" a="1"/>
  <c r="Q109" i="9" a="1"/>
  <c r="Q83" i="9" l="1"/>
  <c r="C83" i="9" s="1"/>
  <c r="Q101" i="9"/>
  <c r="C101" i="9" s="1"/>
  <c r="Q107" i="9"/>
  <c r="C107" i="9" s="1"/>
  <c r="Q119" i="9"/>
  <c r="C119" i="9" s="1"/>
  <c r="Q73" i="9"/>
  <c r="C73" i="9" s="1"/>
  <c r="Q78" i="9"/>
  <c r="C78" i="9" s="1"/>
  <c r="Q102" i="9"/>
  <c r="C102" i="9" s="1"/>
  <c r="Q104" i="9"/>
  <c r="C104" i="9" s="1"/>
  <c r="Q112" i="9"/>
  <c r="C112" i="9" s="1"/>
  <c r="Q118" i="9"/>
  <c r="C118" i="9" s="1"/>
  <c r="Q136" i="9"/>
  <c r="C136" i="9" s="1"/>
  <c r="Q115" i="9"/>
  <c r="C115" i="9" s="1"/>
  <c r="Q121" i="9"/>
  <c r="C121" i="9" s="1"/>
  <c r="Q139" i="9"/>
  <c r="C139" i="9" s="1"/>
  <c r="Q86" i="9"/>
  <c r="C86" i="9" s="1"/>
  <c r="Q110" i="9"/>
  <c r="C110" i="9" s="1"/>
  <c r="Q111" i="9"/>
  <c r="C111" i="9" s="1"/>
  <c r="Q113" i="9"/>
  <c r="C113" i="9" s="1"/>
  <c r="Q100" i="9"/>
  <c r="C100" i="9" s="1"/>
  <c r="Q103" i="9"/>
  <c r="C103" i="9" s="1"/>
  <c r="Q132" i="9"/>
  <c r="C132" i="9" s="1"/>
  <c r="Q123" i="9"/>
  <c r="C123" i="9" s="1"/>
  <c r="Q82" i="9"/>
  <c r="C82" i="9" s="1"/>
  <c r="Q85" i="9"/>
  <c r="C85" i="9" s="1"/>
  <c r="Q91" i="9"/>
  <c r="C91" i="9" s="1"/>
  <c r="Q97" i="9"/>
  <c r="C97" i="9" s="1"/>
  <c r="Q133" i="9"/>
  <c r="C133" i="9" s="1"/>
  <c r="Q61" i="9"/>
  <c r="C61" i="9" s="1"/>
  <c r="Q95" i="9"/>
  <c r="C95" i="9" s="1"/>
  <c r="Q116" i="9"/>
  <c r="C116" i="9" s="1"/>
  <c r="Q128" i="9"/>
  <c r="C128" i="9" s="1"/>
  <c r="Q62" i="9"/>
  <c r="C62" i="9" s="1"/>
  <c r="Q68" i="9"/>
  <c r="C68" i="9" s="1"/>
  <c r="Q80" i="9"/>
  <c r="C80" i="9" s="1"/>
  <c r="Q94" i="9"/>
  <c r="C94" i="9" s="1"/>
  <c r="Q88" i="9"/>
  <c r="C88" i="9" s="1"/>
  <c r="Q140" i="9"/>
  <c r="C140" i="9" s="1"/>
  <c r="Q92" i="9"/>
  <c r="C92" i="9" s="1"/>
  <c r="Q131" i="9"/>
  <c r="C131" i="9" s="1"/>
  <c r="Q67" i="9"/>
  <c r="C67" i="9" s="1"/>
  <c r="Q117" i="9"/>
  <c r="C117" i="9" s="1"/>
  <c r="Q79" i="9"/>
  <c r="C79" i="9" s="1"/>
  <c r="Q90" i="9"/>
  <c r="C90" i="9" s="1"/>
  <c r="Q120" i="9"/>
  <c r="C120" i="9" s="1"/>
  <c r="Q106" i="9"/>
  <c r="C106" i="9" s="1"/>
  <c r="Q70" i="9"/>
  <c r="C70" i="9" s="1"/>
  <c r="Q124" i="9"/>
  <c r="C124" i="9" s="1"/>
  <c r="Q138" i="9"/>
  <c r="C138" i="9" s="1"/>
  <c r="Q109" i="9"/>
  <c r="C109" i="9" s="1"/>
  <c r="Q130" i="9"/>
  <c r="C130" i="9" s="1"/>
  <c r="Q114" i="9"/>
  <c r="C114" i="9" s="1"/>
  <c r="Q108" i="9"/>
  <c r="C108" i="9" s="1"/>
  <c r="Q134" i="9"/>
  <c r="C134" i="9" s="1"/>
  <c r="Q75" i="9"/>
  <c r="C75" i="9" s="1"/>
  <c r="Q65" i="9"/>
  <c r="C65" i="9" s="1"/>
  <c r="Q122" i="9"/>
  <c r="C122" i="9" s="1"/>
  <c r="Q74" i="9"/>
  <c r="C74" i="9" s="1"/>
  <c r="Q84" i="9"/>
  <c r="C84" i="9" s="1"/>
  <c r="Q72" i="9"/>
  <c r="C72" i="9" s="1"/>
  <c r="Q125" i="9"/>
  <c r="C125" i="9" s="1"/>
  <c r="Q98" i="9"/>
  <c r="C98" i="9" s="1"/>
  <c r="Q71" i="9"/>
  <c r="C71" i="9" s="1"/>
  <c r="Q127" i="9"/>
  <c r="C127" i="9" s="1"/>
  <c r="Q76" i="9"/>
  <c r="C76" i="9" s="1"/>
  <c r="Q105" i="9"/>
  <c r="C105" i="9" s="1"/>
  <c r="Q99" i="9"/>
  <c r="C99" i="9" s="1"/>
  <c r="Q137" i="9"/>
  <c r="C137" i="9" s="1"/>
  <c r="Q64" i="9"/>
  <c r="C64" i="9" s="1"/>
  <c r="Q77" i="9"/>
  <c r="C77" i="9" s="1"/>
  <c r="Q66" i="9"/>
  <c r="C66" i="9" s="1"/>
  <c r="Q126" i="9"/>
  <c r="C126" i="9" s="1"/>
  <c r="Q96" i="9"/>
  <c r="C96" i="9" s="1"/>
  <c r="Q135" i="9"/>
  <c r="C135" i="9" s="1"/>
  <c r="Q89" i="9"/>
  <c r="C89" i="9" s="1"/>
  <c r="Q129" i="9"/>
  <c r="C129" i="9" s="1"/>
  <c r="B12" i="8"/>
  <c r="A12" i="8" a="1"/>
  <c r="A12" i="8" l="1"/>
  <c r="A13" i="3" l="1"/>
  <c r="E9" i="8" l="1"/>
  <c r="A9" i="8"/>
  <c r="E8" i="8"/>
  <c r="A8" i="8"/>
  <c r="E7" i="8"/>
  <c r="A7" i="8"/>
  <c r="A6" i="8"/>
  <c r="A5" i="8"/>
  <c r="F27" i="3" l="1"/>
  <c r="F26" i="3"/>
  <c r="C8"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<sst xmlns="http://schemas.openxmlformats.org/spreadsheetml/2006/main" count="316" uniqueCount="241">
  <si>
    <t>Sample Submission Form Instructions</t>
  </si>
  <si>
    <t>1) Please fill out sample details in the correct worksheet tab below.</t>
  </si>
  <si>
    <r>
      <t xml:space="preserve">2) Submit an electronic copy of the submission form to </t>
    </r>
    <r>
      <rPr>
        <sz val="11"/>
        <color rgb="FF0070C0"/>
        <rFont val="Calibri"/>
        <family val="2"/>
        <scheme val="minor"/>
      </rPr>
      <t>samples@seqmatic.com</t>
    </r>
  </si>
  <si>
    <t>3) Include a paper copy of the submission form with your shipment.</t>
  </si>
  <si>
    <t>Failure to submit this form with your samples will cause delays in sample processing.</t>
  </si>
  <si>
    <t>Packaging Tips</t>
  </si>
  <si>
    <r>
      <t>DNA samples may be shipped in dry ice or ice packs. RNA samples</t>
    </r>
    <r>
      <rPr>
        <b/>
        <sz val="11"/>
        <color rgb="FFFF0000"/>
        <rFont val="Calibri"/>
        <family val="2"/>
        <scheme val="minor"/>
      </rPr>
      <t xml:space="preserve"> must be shipped in dry ice.</t>
    </r>
  </si>
  <si>
    <t>Sample should be stored in 1.5mL tubes or on a 96 well plate. Shipping samples in PCR tube strips are not recommended.</t>
  </si>
  <si>
    <t>Tubes should be wrapped in parafilm to prevent caps from opening during transit.</t>
  </si>
  <si>
    <t>PCR plate seals should be rated for -80C or below. Plate seals that are not rated for low temperatures should be avoided.</t>
  </si>
  <si>
    <t>Protect samples by storing tubes in an appropriate tube box or storage rack. Do not place tubes loosely inside the shipping container.</t>
  </si>
  <si>
    <t>Shipping Address</t>
  </si>
  <si>
    <t>48383 Fremont Blvd</t>
  </si>
  <si>
    <t>Domestic shipments please send Monday - Thursday.</t>
  </si>
  <si>
    <t>Suite 120</t>
  </si>
  <si>
    <t>International shipments please send on Monday.</t>
  </si>
  <si>
    <t>Fremont, CA 94538</t>
  </si>
  <si>
    <t>Sample Recommendations</t>
  </si>
  <si>
    <t>Please submit aliquots for each of your samples. We advise against sending your entire volume of samples.</t>
  </si>
  <si>
    <t>Purified DNA:</t>
  </si>
  <si>
    <t>Recommended Volume: 20uL or more</t>
  </si>
  <si>
    <t>Recommended Concentration: 20 ng/uL or higher</t>
  </si>
  <si>
    <t>Minimum Volume: 10uL</t>
  </si>
  <si>
    <t>Minimum Concentration: 10 ng/uL</t>
  </si>
  <si>
    <t>A260:A280 value should be between 1.8 and 2.0</t>
  </si>
  <si>
    <t>DNA should be buffered in 10mM Tris-HCl or TE buffer</t>
  </si>
  <si>
    <t>Purified RNA:</t>
  </si>
  <si>
    <t>Recommended Amount: 1000ng or more</t>
  </si>
  <si>
    <t>Minimum Amount: 100ng (if less than 100ng RNA is available, discuss with SeqMatic scientist prior to sample submission)</t>
  </si>
  <si>
    <t>Minimum Concentration: 5 ng/uL (if less than 5 ng/uL, discuss with SeqMatic scientist prior to sample submission)</t>
  </si>
  <si>
    <t>RNA should be stored in nuclease free water or RNAstable.</t>
  </si>
  <si>
    <t>RNA must be validated using an assay such as a TapeStation ScreenTape. RNA QC services are available for a fee.</t>
  </si>
  <si>
    <t>Sample Storage Policy</t>
  </si>
  <si>
    <r>
      <t xml:space="preserve">If you require your unused samples to be returned, please coordinate with your SeqMatic representative </t>
    </r>
    <r>
      <rPr>
        <b/>
        <i/>
        <sz val="11"/>
        <color theme="1"/>
        <rFont val="Calibri"/>
        <family val="2"/>
        <scheme val="minor"/>
      </rPr>
      <t>prior</t>
    </r>
    <r>
      <rPr>
        <i/>
        <sz val="11"/>
        <color theme="1"/>
        <rFont val="Calibri"/>
        <family val="2"/>
        <scheme val="minor"/>
      </rPr>
      <t xml:space="preserve"> </t>
    </r>
    <r>
      <rPr>
        <sz val="11"/>
        <color theme="1"/>
        <rFont val="Calibri"/>
        <family val="2"/>
        <scheme val="minor"/>
      </rPr>
      <t xml:space="preserve">to sample submission. Sample return shipments will be subject to additional shipping and handling fees. 
</t>
    </r>
    <r>
      <rPr>
        <sz val="11"/>
        <color theme="1"/>
        <rFont val="Calibri"/>
        <family val="2"/>
        <scheme val="minor"/>
      </rPr>
      <t xml:space="preserve">All other samples including tissues, cultures, RNA, DNA, sequencing libraries generated by SeqMatic will be discarded 14 days after the data is released.  
For library preparation orders without sequencing, samples are discarded 30 days after the libraries are delivered. </t>
    </r>
  </si>
  <si>
    <t>If you have any questions:</t>
  </si>
  <si>
    <t>Email: samples@seqmatic.com</t>
  </si>
  <si>
    <t>Tel: 510-870-0965</t>
  </si>
  <si>
    <t>Instructions</t>
  </si>
  <si>
    <t>1) Fill out the form below with your sample information.</t>
  </si>
  <si>
    <t>2) An electronic copy of this form must be sent to samples@seqmatic.com along with relevant QC data and shipping information.</t>
  </si>
  <si>
    <t>3) A hard copy of this form must be included with your sample shipments.</t>
  </si>
  <si>
    <r>
      <t xml:space="preserve">4) </t>
    </r>
    <r>
      <rPr>
        <sz val="12"/>
        <color rgb="FFFF0000"/>
        <rFont val="Calibri"/>
        <family val="2"/>
        <scheme val="minor"/>
      </rPr>
      <t>*</t>
    </r>
    <r>
      <rPr>
        <sz val="12"/>
        <rFont val="Calibri"/>
        <family val="2"/>
        <scheme val="minor"/>
      </rPr>
      <t xml:space="preserve"> Indicates a required field</t>
    </r>
  </si>
  <si>
    <r>
      <t>Shipping Address</t>
    </r>
    <r>
      <rPr>
        <sz val="12"/>
        <color theme="1"/>
        <rFont val="Calibri"/>
        <family val="2"/>
        <scheme val="minor"/>
      </rPr>
      <t xml:space="preserve">: </t>
    </r>
  </si>
  <si>
    <t>Attn: Samples Receiving</t>
  </si>
  <si>
    <t>Submission Email:</t>
  </si>
  <si>
    <t>samples@seqmatic.com</t>
  </si>
  <si>
    <t>Customer Information</t>
  </si>
  <si>
    <r>
      <t>Quote #</t>
    </r>
    <r>
      <rPr>
        <b/>
        <sz val="12"/>
        <color rgb="FFFF0000"/>
        <rFont val="Calibri"/>
        <family val="2"/>
        <scheme val="minor"/>
      </rPr>
      <t>*</t>
    </r>
  </si>
  <si>
    <r>
      <t>Client Name</t>
    </r>
    <r>
      <rPr>
        <b/>
        <sz val="12"/>
        <color rgb="FFFF0000"/>
        <rFont val="Calibri"/>
        <family val="2"/>
        <scheme val="minor"/>
      </rPr>
      <t>*</t>
    </r>
  </si>
  <si>
    <r>
      <t>PO #</t>
    </r>
    <r>
      <rPr>
        <b/>
        <sz val="12"/>
        <color rgb="FFFF0000"/>
        <rFont val="Calibri"/>
        <family val="2"/>
        <scheme val="minor"/>
      </rPr>
      <t>*</t>
    </r>
  </si>
  <si>
    <r>
      <t>Company/Institution</t>
    </r>
    <r>
      <rPr>
        <b/>
        <sz val="12"/>
        <color rgb="FFFF0000"/>
        <rFont val="Calibri"/>
        <family val="2"/>
        <scheme val="minor"/>
      </rPr>
      <t>*</t>
    </r>
  </si>
  <si>
    <r>
      <t>Date</t>
    </r>
    <r>
      <rPr>
        <b/>
        <sz val="12"/>
        <color rgb="FFFF0000"/>
        <rFont val="Calibri"/>
        <family val="2"/>
        <scheme val="minor"/>
      </rPr>
      <t>*</t>
    </r>
  </si>
  <si>
    <r>
      <t>Telephone</t>
    </r>
    <r>
      <rPr>
        <b/>
        <sz val="12"/>
        <color rgb="FFFF0000"/>
        <rFont val="Calibri"/>
        <family val="2"/>
        <scheme val="minor"/>
      </rPr>
      <t>*</t>
    </r>
  </si>
  <si>
    <r>
      <t>Project Name</t>
    </r>
    <r>
      <rPr>
        <b/>
        <sz val="12"/>
        <color rgb="FFFF0000"/>
        <rFont val="Calibri"/>
        <family val="2"/>
        <scheme val="minor"/>
      </rPr>
      <t>*</t>
    </r>
  </si>
  <si>
    <r>
      <t>Email</t>
    </r>
    <r>
      <rPr>
        <b/>
        <sz val="12"/>
        <color rgb="FFFF0000"/>
        <rFont val="Calibri"/>
        <family val="2"/>
        <scheme val="minor"/>
      </rPr>
      <t>*</t>
    </r>
  </si>
  <si>
    <r>
      <t>Sample Return?</t>
    </r>
    <r>
      <rPr>
        <b/>
        <sz val="12"/>
        <color rgb="FFFF0000"/>
        <rFont val="Calibri"/>
        <family val="2"/>
        <scheme val="minor"/>
      </rPr>
      <t>*</t>
    </r>
  </si>
  <si>
    <t>Service Level</t>
  </si>
  <si>
    <t>Run Configuration</t>
  </si>
  <si>
    <r>
      <t>Sample Type</t>
    </r>
    <r>
      <rPr>
        <sz val="12"/>
        <color rgb="FFFF0000"/>
        <rFont val="Calibri"/>
        <family val="2"/>
        <scheme val="minor"/>
      </rPr>
      <t>*</t>
    </r>
  </si>
  <si>
    <t>DNA or RNA</t>
  </si>
  <si>
    <r>
      <t>Sequencing Requested?</t>
    </r>
    <r>
      <rPr>
        <sz val="12"/>
        <color rgb="FFFF0000"/>
        <rFont val="Calibri"/>
        <family val="2"/>
        <scheme val="minor"/>
      </rPr>
      <t>*</t>
    </r>
  </si>
  <si>
    <t>If Yes, additional information is required</t>
  </si>
  <si>
    <t>Instrumentation</t>
  </si>
  <si>
    <t>Select from dropdown</t>
  </si>
  <si>
    <t>Run Type (Flow Cell)</t>
  </si>
  <si>
    <t>Number of Lanes</t>
  </si>
  <si>
    <t>Sample Information</t>
  </si>
  <si>
    <t>#</t>
  </si>
  <si>
    <r>
      <t>Sample ID</t>
    </r>
    <r>
      <rPr>
        <sz val="11"/>
        <color rgb="FFFF0000"/>
        <rFont val="Calibri"/>
        <family val="2"/>
        <scheme val="minor"/>
      </rPr>
      <t>*</t>
    </r>
  </si>
  <si>
    <t>Species</t>
  </si>
  <si>
    <r>
      <t>Sample Type</t>
    </r>
    <r>
      <rPr>
        <sz val="11"/>
        <color rgb="FFFF0000"/>
        <rFont val="Calibri"/>
        <family val="2"/>
        <scheme val="minor"/>
      </rPr>
      <t>*</t>
    </r>
  </si>
  <si>
    <t>Conc.          (ng/uL)</t>
  </si>
  <si>
    <r>
      <t>Vol.</t>
    </r>
    <r>
      <rPr>
        <sz val="11"/>
        <color rgb="FFFF0000"/>
        <rFont val="Calibri"/>
        <family val="2"/>
        <scheme val="minor"/>
      </rPr>
      <t>*</t>
    </r>
    <r>
      <rPr>
        <sz val="11"/>
        <color theme="1"/>
        <rFont val="Calibri"/>
        <family val="2"/>
        <scheme val="minor"/>
      </rPr>
      <t xml:space="preserve">               (uL)</t>
    </r>
  </si>
  <si>
    <t>Quant.  Method</t>
  </si>
  <si>
    <r>
      <t>A</t>
    </r>
    <r>
      <rPr>
        <b/>
        <vertAlign val="subscript"/>
        <sz val="10"/>
        <color theme="0"/>
        <rFont val="Arial"/>
        <family val="2"/>
      </rPr>
      <t>260:280</t>
    </r>
  </si>
  <si>
    <t>RIN</t>
  </si>
  <si>
    <r>
      <t>DV</t>
    </r>
    <r>
      <rPr>
        <vertAlign val="subscript"/>
        <sz val="11"/>
        <color theme="1"/>
        <rFont val="Calibri"/>
        <family val="2"/>
        <scheme val="minor"/>
      </rPr>
      <t>200</t>
    </r>
  </si>
  <si>
    <t>Description</t>
  </si>
  <si>
    <t>Additional Comments</t>
  </si>
  <si>
    <t>2) An electronic copy of this form must be sent to samples@seqmatic.com along with relevant QC data and shipping info.</t>
  </si>
  <si>
    <t>Standard</t>
  </si>
  <si>
    <t>Sample Plate Information</t>
  </si>
  <si>
    <t>Plate Name*</t>
  </si>
  <si>
    <t>Plate Barcode</t>
  </si>
  <si>
    <t>Note: Paste Sample IDs in grid below. The sample table will automatically populate with your information.</t>
  </si>
  <si>
    <t>We recommend loading your plate in the horizontal direction (A1 -&gt; A12)</t>
  </si>
  <si>
    <t>A</t>
  </si>
  <si>
    <t>B</t>
  </si>
  <si>
    <t>C</t>
  </si>
  <si>
    <t>D</t>
  </si>
  <si>
    <t>E</t>
  </si>
  <si>
    <t>F</t>
  </si>
  <si>
    <t>G</t>
  </si>
  <si>
    <t>H</t>
  </si>
  <si>
    <t>Well</t>
  </si>
  <si>
    <r>
      <t>Sample ID</t>
    </r>
    <r>
      <rPr>
        <b/>
        <sz val="11"/>
        <color rgb="FFFF0000"/>
        <rFont val="Calibri"/>
        <family val="2"/>
        <scheme val="minor"/>
      </rPr>
      <t>*</t>
    </r>
  </si>
  <si>
    <r>
      <t>Sample Type</t>
    </r>
    <r>
      <rPr>
        <b/>
        <sz val="11"/>
        <color rgb="FFFF0000"/>
        <rFont val="Calibri"/>
        <family val="2"/>
        <scheme val="minor"/>
      </rPr>
      <t>*</t>
    </r>
  </si>
  <si>
    <r>
      <t>Vol.</t>
    </r>
    <r>
      <rPr>
        <b/>
        <sz val="11"/>
        <color rgb="FFFF0000"/>
        <rFont val="Calibri"/>
        <family val="2"/>
        <scheme val="minor"/>
      </rPr>
      <t>*</t>
    </r>
    <r>
      <rPr>
        <b/>
        <sz val="11"/>
        <color theme="0"/>
        <rFont val="Calibri"/>
        <family val="2"/>
        <scheme val="minor"/>
      </rPr>
      <t xml:space="preserve">               (uL)</t>
    </r>
  </si>
  <si>
    <r>
      <t>A</t>
    </r>
    <r>
      <rPr>
        <b/>
        <vertAlign val="subscript"/>
        <sz val="11"/>
        <color theme="0"/>
        <rFont val="Calibri"/>
        <family val="2"/>
        <scheme val="minor"/>
      </rPr>
      <t>260:280</t>
    </r>
  </si>
  <si>
    <t>DV200</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</si>
  <si>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</si>
  <si>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</si>
  <si>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</si>
  <si>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</si>
  <si>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</si>
  <si>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</si>
  <si>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</si>
  <si>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</si>
  <si>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</si>
  <si>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</si>
  <si>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</si>
  <si>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</si>
  <si>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</si>
  <si>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</si>
  <si>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</si>
  <si>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</si>
  <si>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</si>
  <si>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</si>
  <si>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</si>
  <si>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</si>
  <si>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</si>
  <si>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</si>
  <si>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</si>
  <si>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</si>
  <si>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</si>
  <si>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</si>
  <si>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</si>
  <si>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</si>
  <si>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</si>
  <si>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</si>
  <si>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</si>
  <si>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</si>
  <si>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</si>
  <si>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</si>
  <si>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</si>
  <si>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</si>
  <si>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</si>
  <si>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</si>
  <si>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</si>
  <si>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</si>
  <si>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</si>
  <si>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</si>
  <si>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</si>
  <si>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</si>
  <si>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</si>
  <si>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</si>
  <si>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</si>
  <si>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</si>
  <si>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</si>
  <si>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</si>
  <si>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</si>
  <si>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</si>
  <si>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</si>
  <si>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</si>
  <si>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</si>
  <si>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</si>
  <si>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</si>
  <si>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</si>
  <si>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</si>
  <si>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</si>
  <si>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</si>
  <si>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</si>
  <si>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</si>
  <si>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</si>
  <si>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</si>
  <si>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</si>
  <si>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</si>
  <si>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</si>
  <si>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</si>
  <si>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</si>
  <si>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</si>
  <si>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</si>
  <si>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</si>
  <si>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</si>
  <si>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</si>
  <si>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</si>
  <si>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</si>
  <si>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</si>
  <si>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</si>
  <si>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</si>
  <si>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</si>
  <si>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</si>
  <si>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</si>
  <si>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</si>
  <si>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</si>
  <si>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</si>
  <si>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</si>
  <si>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</si>
  <si>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</si>
  <si>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</si>
  <si>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</si>
  <si>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</si>
  <si>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</si>
  <si>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</si>
  <si>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</si>
  <si>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</si>
  <si>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MiSeq</t>
  </si>
  <si>
    <t>NextSeq 550</t>
  </si>
  <si>
    <t>NextSeq 2000</t>
  </si>
  <si>
    <t>NovaSeq 6000</t>
  </si>
  <si>
    <t>NovaSeq X</t>
  </si>
  <si>
    <t>Ultima</t>
  </si>
  <si>
    <t>Other</t>
  </si>
  <si>
    <t>DNA</t>
  </si>
  <si>
    <t>RNA</t>
  </si>
  <si>
    <t>QC</t>
  </si>
  <si>
    <t>LaneCounts</t>
  </si>
  <si>
    <t>Micro</t>
  </si>
  <si>
    <t>Mid Output</t>
  </si>
  <si>
    <t>P1</t>
  </si>
  <si>
    <t>SP</t>
  </si>
  <si>
    <t>1.5B Flow Cell</t>
  </si>
  <si>
    <t>UG100</t>
  </si>
  <si>
    <t>cDNA</t>
  </si>
  <si>
    <t>BioAnalyzer</t>
  </si>
  <si>
    <t>Nano</t>
  </si>
  <si>
    <t>High Output</t>
  </si>
  <si>
    <t>P2</t>
  </si>
  <si>
    <t>S1</t>
  </si>
  <si>
    <t>10B Flow Cell</t>
  </si>
  <si>
    <t>gDNA</t>
  </si>
  <si>
    <t>mRNA</t>
  </si>
  <si>
    <t>NanoDrop</t>
  </si>
  <si>
    <t xml:space="preserve"> </t>
  </si>
  <si>
    <t>S2</t>
  </si>
  <si>
    <t>10B Lane</t>
  </si>
  <si>
    <t>PCR Product</t>
  </si>
  <si>
    <t>Total RNA</t>
  </si>
  <si>
    <t>QuBit</t>
  </si>
  <si>
    <t>S4</t>
  </si>
  <si>
    <t>25B Flow Cell</t>
  </si>
  <si>
    <t>Plasmid</t>
  </si>
  <si>
    <t>Viral RNA</t>
  </si>
  <si>
    <t>TapeStation</t>
  </si>
  <si>
    <t>SP-Xp</t>
  </si>
  <si>
    <t>25B Lane</t>
  </si>
  <si>
    <t>Virus</t>
  </si>
  <si>
    <t>S1-Xp</t>
  </si>
  <si>
    <t>S2-Xp</t>
  </si>
  <si>
    <t>S4-Xp</t>
  </si>
  <si>
    <t>SeqMatic Sample Submission Form Version 19.0.5 - Library Preparation -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</si>
</sst>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b/>
      <sz val="13.5"/>
      <color theme="1"/>
      <name val="Calibri"/>
      <family val="2"/>
      <scheme val="minor"/>
    </font>
    <font>
      <b/>
      <sz val="13.5"/>
      <name val="Calibri"/>
      <family val="2"/>
      <scheme val="minor"/>
    </font>
    <font>
      <sz val="11"/>
      <name val="Calibri"/>
      <family val="2"/>
      <scheme val="minor"/>
    </font>
    <font>
      <b/>
      <sz val="11"/>
      <name val="Calibri"/>
      <family val="2"/>
      <scheme val="minor"/>
    </font>
    <font>
      <sz val="14"/>
      <color theme="1"/>
      <name val="Calibri"/>
      <family val="2"/>
      <scheme val="minor"/>
    </font>
    <font>
      <b/>
      <sz val="26"/>
      <color theme="1"/>
      <name val="Calibri"/>
      <family val="2"/>
      <scheme val="minor"/>
    </font>
    <font>
      <b/>
      <sz val="16"/>
      <color theme="1"/>
      <name val="Calibri"/>
      <family val="2"/>
      <scheme val="minor"/>
    </font>
    <font>
      <sz val="12"/>
      <color rgb="FFFF0000"/>
      <name val="Calibri"/>
      <family val="2"/>
      <scheme val="minor"/>
    </font>
    <font>
      <sz val="11"/>
      <color rgb="FFFF0000"/>
      <name val="Calibri"/>
      <family val="2"/>
      <scheme val="minor"/>
    </font>
    <font>
      <sz val="11"/>
      <color rgb="FF000000"/>
      <name val="Calibri"/>
      <family val="2"/>
    </font>
    <font>
      <b/>
      <sz val="12"/>
      <name val="Calibri"/>
      <family val="2"/>
      <scheme val="minor"/>
    </font>
    <font>
      <sz val="12"/>
      <name val="Calibri"/>
      <family val="2"/>
      <scheme val="minor"/>
    </font>
    <font>
      <sz val="11"/>
      <color rgb="FF0070C0"/>
      <name val="Calibri"/>
      <family val="2"/>
      <scheme val="minor"/>
    </font>
    <font>
      <b/>
      <i/>
      <sz val="11"/>
      <color theme="1"/>
      <name val="Calibri"/>
      <family val="2"/>
      <scheme val="minor"/>
    </font>
    <font>
      <i/>
      <sz val="11"/>
      <color theme="1"/>
      <name val="Calibri"/>
      <family val="2"/>
      <scheme val="minor"/>
    </font>
    <font>
      <b/>
      <sz val="11"/>
      <color rgb="FFFF0000"/>
      <name val="Calibri"/>
      <family val="2"/>
      <scheme val="minor"/>
    </font>
    <font>
      <sz val="8"/>
      <name val="Calibri"/>
      <family val="2"/>
      <scheme val="minor"/>
    </font>
    <font>
      <b/>
      <sz val="12"/>
      <color rgb="FFFF0000"/>
      <name val="Calibri"/>
      <family val="2"/>
      <scheme val="minor"/>
    </font>
    <font>
      <u/>
      <sz val="11"/>
      <color theme="10"/>
      <name val="Calibri"/>
      <family val="2"/>
      <scheme val="minor"/>
    </font>
    <font>
      <i/>
      <sz val="9"/>
      <color theme="1"/>
      <name val="Calibri"/>
      <family val="2"/>
      <scheme val="minor"/>
    </font>
    <font>
      <b/>
      <sz val="28"/>
      <color theme="1"/>
      <name val="Calibri"/>
      <family val="2"/>
      <scheme val="minor"/>
    </font>
    <font>
      <i/>
      <sz val="12"/>
      <color theme="1"/>
      <name val="Calibri"/>
      <family val="2"/>
      <scheme val="minor"/>
    </font>
    <font>
      <b/>
      <sz val="11"/>
      <color theme="0"/>
      <name val="Calibri"/>
      <family val="2"/>
      <scheme val="minor"/>
    </font>
    <font>
      <vertAlign val="subscript"/>
      <sz val="11"/>
      <color theme="1"/>
      <name val="Calibri"/>
      <family val="2"/>
      <scheme val="minor"/>
    </font>
    <font>
      <b/>
      <vertAlign val="subscript"/>
      <sz val="10"/>
      <color theme="0"/>
      <name val="Arial"/>
      <family val="2"/>
    </font>
    <font>
      <b/>
      <vertAlign val="subscript"/>
      <sz val="11"/>
      <color theme="0"/>
      <name val="Calibri"/>
      <family val="2"/>
      <scheme val="minor"/>
    </font>
  </fonts>
  <fills count="13">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2"/>
        <bgColor indexed="64"/>
      </patternFill>
    </fill>
    <fill>
      <patternFill patternType="solid">
        <fgColor theme="7" tint="0.79998168889431442"/>
        <bgColor indexed="64"/>
      </patternFill>
    </fill>
    <fill>
      <patternFill patternType="solid">
        <fgColor theme="3"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double">
        <color rgb="FF000000"/>
      </top>
      <bottom style="double">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4" fillId="0" borderId="0" applyNumberFormat="0" applyFill="0" applyBorder="0" applyAlignment="0" applyProtection="0"/>
  </cellStyleXfs>
  <cellXfs count="125">
    <xf numFmtId="0" fontId="0" fillId="0" borderId="0" xfId="0"/>
    <xf numFmtId="0" fontId="0" fillId="0" borderId="0" xfId="0" applyAlignment="1">
      <alignment vertical="center"/>
    </xf>
    <xf numFmtId="0" fontId="0" fillId="0" borderId="1" xfId="0" applyBorder="1"/>
    <xf numFmtId="0" fontId="4" fillId="0" borderId="0" xfId="0" applyFont="1"/>
    <xf numFmtId="0" fontId="7" fillId="3" borderId="0" xfId="0" applyFont="1" applyFill="1" applyAlignment="1">
      <alignment vertical="center"/>
    </xf>
    <xf numFmtId="0" fontId="0" fillId="0" borderId="0" xfId="0" applyAlignment="1">
      <alignment vertical="top" wrapText="1"/>
    </xf>
    <xf numFmtId="0" fontId="8" fillId="2" borderId="0" xfId="0" applyFont="1" applyFill="1"/>
    <xf numFmtId="0" fontId="0" fillId="5" borderId="0" xfId="0" applyFill="1" applyAlignment="1">
      <alignment horizontal="left" vertical="center" indent="1"/>
    </xf>
    <xf numFmtId="0" fontId="10" fillId="3" borderId="0" xfId="0" applyFont="1" applyFill="1" applyAlignment="1">
      <alignment horizontal="left" vertical="center" indent="1"/>
    </xf>
    <xf numFmtId="0" fontId="10" fillId="0" borderId="0" xfId="0" applyFont="1"/>
    <xf numFmtId="0" fontId="7" fillId="6" borderId="0" xfId="0" applyFont="1" applyFill="1" applyAlignment="1">
      <alignment vertical="center"/>
    </xf>
    <xf numFmtId="0" fontId="8" fillId="6" borderId="0" xfId="0" applyFont="1" applyFill="1"/>
    <xf numFmtId="0" fontId="8" fillId="6" borderId="0" xfId="0" applyFont="1" applyFill="1" applyAlignment="1">
      <alignment horizontal="left" vertical="center" indent="1"/>
    </xf>
    <xf numFmtId="0" fontId="9" fillId="6" borderId="0" xfId="0" applyFont="1" applyFill="1" applyAlignment="1">
      <alignment horizontal="left" vertical="center" indent="1"/>
    </xf>
    <xf numFmtId="0" fontId="0" fillId="0" borderId="1" xfId="0" applyBorder="1" applyAlignment="1">
      <alignment horizontal="right" vertical="center" wrapText="1"/>
    </xf>
    <xf numFmtId="0" fontId="0" fillId="0" borderId="2" xfId="0" applyBorder="1" applyAlignment="1">
      <alignment horizontal="center"/>
    </xf>
    <xf numFmtId="0" fontId="3" fillId="0" borderId="2" xfId="0" applyFont="1" applyBorder="1" applyAlignment="1">
      <alignment horizontal="center"/>
    </xf>
    <xf numFmtId="0" fontId="0" fillId="0" borderId="1" xfId="0" applyBorder="1" applyAlignment="1">
      <alignment horizontal="center"/>
    </xf>
    <xf numFmtId="0" fontId="3" fillId="0" borderId="1" xfId="0" applyFont="1" applyBorder="1" applyAlignment="1">
      <alignment horizontal="center"/>
    </xf>
    <xf numFmtId="0" fontId="13" fillId="0" borderId="0" xfId="0" applyFont="1" applyAlignment="1">
      <alignment vertical="center"/>
    </xf>
    <xf numFmtId="0" fontId="0" fillId="3" borderId="0" xfId="0" applyFill="1" applyAlignment="1">
      <alignment horizontal="left" vertical="center" indent="1"/>
    </xf>
    <xf numFmtId="0" fontId="15" fillId="0" borderId="1" xfId="0" applyFont="1" applyBorder="1" applyAlignment="1">
      <alignment horizontal="center"/>
    </xf>
    <xf numFmtId="0" fontId="15" fillId="0" borderId="2" xfId="0" applyFont="1" applyBorder="1" applyAlignment="1">
      <alignment horizontal="center"/>
    </xf>
    <xf numFmtId="0" fontId="16" fillId="0" borderId="0" xfId="0" applyFont="1" applyAlignment="1">
      <alignment vertical="center"/>
    </xf>
    <xf numFmtId="0" fontId="1" fillId="0" borderId="0" xfId="0" applyFont="1"/>
    <xf numFmtId="0" fontId="8" fillId="0" borderId="0" xfId="0" applyFont="1" applyAlignment="1">
      <alignment horizontal="center" vertical="center"/>
    </xf>
    <xf numFmtId="0" fontId="21" fillId="3" borderId="0" xfId="0" applyFont="1" applyFill="1" applyAlignment="1">
      <alignment horizontal="left" vertical="center" indent="1"/>
    </xf>
    <xf numFmtId="0" fontId="7" fillId="2" borderId="0" xfId="0" applyFont="1" applyFill="1" applyAlignment="1">
      <alignment vertical="center"/>
    </xf>
    <xf numFmtId="0" fontId="8" fillId="2" borderId="0" xfId="0" applyFont="1" applyFill="1" applyAlignment="1">
      <alignment horizontal="left" vertical="center" indent="1"/>
    </xf>
    <xf numFmtId="0" fontId="0" fillId="0" borderId="0" xfId="0" applyAlignment="1">
      <alignment horizontal="left" vertical="center" indent="1"/>
    </xf>
    <xf numFmtId="0" fontId="14" fillId="2" borderId="0" xfId="0" applyFont="1" applyFill="1" applyAlignment="1">
      <alignment horizontal="left" vertical="center" indent="1"/>
    </xf>
    <xf numFmtId="0" fontId="0" fillId="0" borderId="1" xfId="0" applyBorder="1" applyAlignment="1" applyProtection="1">
      <alignment horizontal="center"/>
      <protection locked="0"/>
    </xf>
    <xf numFmtId="0" fontId="0" fillId="0" borderId="0" xfId="0" applyAlignment="1">
      <alignment horizontal="left"/>
    </xf>
    <xf numFmtId="0" fontId="17" fillId="0" borderId="0" xfId="0" applyFont="1" applyAlignment="1">
      <alignment vertical="center"/>
    </xf>
    <xf numFmtId="0" fontId="16" fillId="0" borderId="0" xfId="0" applyFont="1" applyAlignment="1">
      <alignment horizontal="right" vertical="center"/>
    </xf>
    <xf numFmtId="0" fontId="24" fillId="0" borderId="0" xfId="1" applyAlignment="1">
      <alignment horizontal="right"/>
    </xf>
    <xf numFmtId="0" fontId="2" fillId="0" borderId="0" xfId="0" applyFont="1" applyAlignment="1" applyProtection="1">
      <alignment horizontal="right"/>
      <protection locked="0"/>
    </xf>
    <xf numFmtId="0" fontId="1" fillId="0" borderId="1" xfId="0" applyFont="1" applyBorder="1" applyAlignment="1">
      <alignment horizontal="left"/>
    </xf>
    <xf numFmtId="9" fontId="0" fillId="0" borderId="0" xfId="0" applyNumberFormat="1"/>
    <xf numFmtId="0" fontId="0" fillId="9" borderId="1" xfId="0" applyFill="1" applyBorder="1" applyAlignment="1">
      <alignment horizontal="right" vertical="center" wrapText="1"/>
    </xf>
    <xf numFmtId="0" fontId="0" fillId="9" borderId="2" xfId="0" applyFill="1" applyBorder="1" applyAlignment="1">
      <alignment horizontal="right" vertical="center" wrapText="1"/>
    </xf>
    <xf numFmtId="0" fontId="0" fillId="0" borderId="2" xfId="0" applyBorder="1" applyAlignment="1">
      <alignment horizontal="right" vertical="center" wrapText="1"/>
    </xf>
    <xf numFmtId="0" fontId="0" fillId="0" borderId="2" xfId="0" applyBorder="1" applyAlignment="1" applyProtection="1">
      <alignment horizontal="center"/>
      <protection locked="0"/>
    </xf>
    <xf numFmtId="0" fontId="0" fillId="0" borderId="3" xfId="0" applyBorder="1" applyAlignment="1">
      <alignment horizontal="center" vertical="center" wrapText="1"/>
    </xf>
    <xf numFmtId="0" fontId="28" fillId="8" borderId="7" xfId="0" applyFont="1" applyFill="1" applyBorder="1" applyAlignment="1">
      <alignment horizontal="center" vertical="center" wrapText="1"/>
    </xf>
    <xf numFmtId="0" fontId="0" fillId="0" borderId="0" xfId="0" applyAlignment="1">
      <alignment horizontal="center" wrapText="1"/>
    </xf>
    <xf numFmtId="0" fontId="0" fillId="9" borderId="1" xfId="0" applyFill="1" applyBorder="1"/>
    <xf numFmtId="0" fontId="6" fillId="11" borderId="0" xfId="0" applyFont="1" applyFill="1" applyAlignment="1">
      <alignment vertical="center"/>
    </xf>
    <xf numFmtId="0" fontId="0" fillId="11" borderId="0" xfId="0" applyFill="1"/>
    <xf numFmtId="0" fontId="0" fillId="11" borderId="0" xfId="0" applyFill="1" applyAlignment="1">
      <alignment horizontal="left" vertical="center" indent="1"/>
    </xf>
    <xf numFmtId="0" fontId="7" fillId="11" borderId="0" xfId="0" applyFont="1" applyFill="1" applyAlignment="1">
      <alignment vertical="center"/>
    </xf>
    <xf numFmtId="0" fontId="8" fillId="11" borderId="0" xfId="0" applyFont="1" applyFill="1"/>
    <xf numFmtId="0" fontId="8" fillId="11" borderId="0" xfId="0" applyFont="1" applyFill="1" applyAlignment="1">
      <alignment horizontal="left" vertical="center" indent="1"/>
    </xf>
    <xf numFmtId="0" fontId="14" fillId="11" borderId="0" xfId="0" applyFont="1" applyFill="1" applyAlignment="1">
      <alignment horizontal="left" vertical="center" indent="1"/>
    </xf>
    <xf numFmtId="0" fontId="28" fillId="12" borderId="0" xfId="0" applyFont="1" applyFill="1"/>
    <xf numFmtId="0" fontId="28" fillId="12" borderId="0" xfId="0" applyFont="1" applyFill="1" applyAlignment="1">
      <alignment horizontal="right"/>
    </xf>
    <xf numFmtId="0" fontId="0" fillId="0" borderId="0" xfId="0" applyProtection="1">
      <protection locked="0"/>
    </xf>
    <xf numFmtId="0" fontId="0" fillId="0" borderId="0" xfId="0" applyAlignment="1" applyProtection="1">
      <alignment vertical="center"/>
      <protection locked="0"/>
    </xf>
    <xf numFmtId="0" fontId="8" fillId="6" borderId="0" xfId="0" applyFont="1" applyFill="1" applyAlignment="1">
      <alignment vertical="center"/>
    </xf>
    <xf numFmtId="0" fontId="0" fillId="4" borderId="0" xfId="0" applyFill="1" applyAlignment="1">
      <alignment horizontal="left" vertical="center" wrapText="1"/>
    </xf>
    <xf numFmtId="0" fontId="6" fillId="5" borderId="0" xfId="0" applyFont="1" applyFill="1" applyAlignment="1">
      <alignment horizontal="left" vertical="center"/>
    </xf>
    <xf numFmtId="0" fontId="5" fillId="0" borderId="0" xfId="0" applyFont="1" applyAlignment="1">
      <alignment horizontal="center" vertical="center"/>
    </xf>
    <xf numFmtId="0" fontId="11" fillId="0" borderId="0" xfId="0" applyFont="1" applyAlignment="1">
      <alignment horizontal="center"/>
    </xf>
    <xf numFmtId="0" fontId="21" fillId="10" borderId="0" xfId="0" applyFont="1" applyFill="1" applyAlignment="1">
      <alignment horizontal="left" vertical="center"/>
    </xf>
    <xf numFmtId="0" fontId="0" fillId="2" borderId="0" xfId="0" applyFill="1" applyAlignment="1">
      <alignment horizontal="center"/>
    </xf>
    <xf numFmtId="0" fontId="2" fillId="0" borderId="4" xfId="0" applyFont="1" applyBorder="1" applyProtection="1">
      <protection locked="0"/>
    </xf>
    <xf numFmtId="0" fontId="2" fillId="0" borderId="5" xfId="0" applyFont="1" applyBorder="1" applyProtection="1">
      <protection locked="0"/>
    </xf>
    <xf numFmtId="0" fontId="1" fillId="2" borderId="4" xfId="0" applyFont="1" applyFill="1" applyBorder="1" applyProtection="1">
      <protection locked="0"/>
    </xf>
    <xf numFmtId="0" fontId="1" fillId="2" borderId="5" xfId="0" applyFont="1" applyFill="1" applyBorder="1" applyProtection="1">
      <protection locked="0"/>
    </xf>
    <xf numFmtId="0" fontId="1" fillId="2" borderId="1" xfId="0" applyFont="1" applyFill="1" applyBorder="1"/>
    <xf numFmtId="0" fontId="1" fillId="0" borderId="1" xfId="0" applyFont="1" applyBorder="1" applyAlignment="1">
      <alignment horizontal="left"/>
    </xf>
    <xf numFmtId="0" fontId="17" fillId="0" borderId="0" xfId="0" applyFont="1" applyAlignment="1">
      <alignment horizontal="left" vertical="center" wrapText="1"/>
    </xf>
    <xf numFmtId="0" fontId="17" fillId="0" borderId="0" xfId="0" applyFont="1" applyAlignment="1">
      <alignment vertical="center"/>
    </xf>
    <xf numFmtId="0" fontId="12" fillId="7" borderId="0" xfId="0" applyFont="1" applyFill="1" applyAlignment="1">
      <alignment horizontal="left"/>
    </xf>
    <xf numFmtId="0" fontId="27" fillId="7" borderId="4" xfId="0" applyFont="1" applyFill="1" applyBorder="1"/>
    <xf numFmtId="0" fontId="27" fillId="7" borderId="6" xfId="0" applyFont="1" applyFill="1" applyBorder="1"/>
    <xf numFmtId="0" fontId="27" fillId="7" borderId="5" xfId="0" applyFont="1" applyFill="1" applyBorder="1"/>
    <xf numFmtId="0" fontId="2" fillId="0" borderId="0" xfId="0" applyFont="1" applyAlignment="1" applyProtection="1">
      <alignment horizontal="right"/>
      <protection locked="0"/>
    </xf>
    <xf numFmtId="0" fontId="2" fillId="0" borderId="8" xfId="0" applyFont="1" applyBorder="1" applyAlignment="1" applyProtection="1">
      <alignment horizontal="right"/>
      <protection locked="0"/>
    </xf>
    <xf numFmtId="0" fontId="12" fillId="7" borderId="0" xfId="0" applyFont="1" applyFill="1" applyAlignment="1">
      <alignment horizontal="center" vertical="center"/>
    </xf>
    <xf numFmtId="0" fontId="14" fillId="0" borderId="0" xfId="0" applyFont="1" applyAlignment="1">
      <alignment horizontal="center"/>
    </xf>
    <xf numFmtId="0" fontId="25" fillId="0" borderId="0" xfId="0" applyFont="1" applyAlignment="1">
      <alignment horizontal="right"/>
    </xf>
    <xf numFmtId="0" fontId="2" fillId="2" borderId="4"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26" fillId="0" borderId="0" xfId="0" applyFont="1" applyAlignment="1">
      <alignment horizontal="center" vertical="center"/>
    </xf>
    <xf numFmtId="0" fontId="12" fillId="7" borderId="8" xfId="0" applyFont="1" applyFill="1" applyBorder="1" applyAlignment="1">
      <alignment horizontal="center" vertical="center"/>
    </xf>
    <xf numFmtId="0" fontId="1" fillId="0" borderId="0" xfId="0" applyFont="1" applyAlignment="1">
      <alignment horizontal="left"/>
    </xf>
    <xf numFmtId="0" fontId="1" fillId="0" borderId="8" xfId="0" applyFont="1" applyBorder="1" applyAlignment="1">
      <alignment horizontal="left"/>
    </xf>
    <xf numFmtId="0" fontId="1" fillId="2" borderId="4"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1" fillId="2" borderId="5" xfId="0" applyFont="1" applyFill="1" applyBorder="1" applyAlignment="1" applyProtection="1">
      <alignment horizontal="center"/>
      <protection locked="0"/>
    </xf>
    <xf numFmtId="0" fontId="12" fillId="7" borderId="0" xfId="0" applyFont="1" applyFill="1" applyAlignment="1" applyProtection="1">
      <alignment horizontal="left"/>
      <protection locked="0"/>
    </xf>
    <xf numFmtId="0" fontId="0" fillId="2" borderId="0" xfId="0" applyFill="1" applyAlignment="1" applyProtection="1">
      <alignment horizontal="center"/>
      <protection locked="0"/>
    </xf>
    <xf numFmtId="0" fontId="0" fillId="0" borderId="4" xfId="0" applyBorder="1" applyAlignment="1">
      <alignment horizontal="left"/>
    </xf>
    <xf numFmtId="0" fontId="0" fillId="0" borderId="5" xfId="0" applyBorder="1" applyAlignment="1">
      <alignment horizontal="left"/>
    </xf>
    <xf numFmtId="0" fontId="0" fillId="9" borderId="4" xfId="0" applyFill="1" applyBorder="1" applyAlignment="1">
      <alignment horizontal="left"/>
    </xf>
    <xf numFmtId="0" fontId="0" fillId="9" borderId="5" xfId="0" applyFill="1" applyBorder="1" applyAlignment="1">
      <alignment horizontal="left"/>
    </xf>
    <xf numFmtId="0" fontId="28" fillId="8" borderId="4" xfId="0" applyFont="1" applyFill="1" applyBorder="1" applyAlignment="1">
      <alignment horizontal="center" vertical="center" wrapText="1"/>
    </xf>
    <xf numFmtId="0" fontId="28" fillId="8" borderId="5" xfId="0" applyFont="1" applyFill="1" applyBorder="1" applyAlignment="1">
      <alignment horizontal="center" vertical="center" wrapText="1"/>
    </xf>
    <xf numFmtId="0" fontId="1" fillId="0" borderId="4" xfId="0" applyFont="1" applyBorder="1" applyAlignment="1">
      <alignment horizontal="left"/>
    </xf>
    <xf numFmtId="0" fontId="1" fillId="0" borderId="6" xfId="0" applyFont="1" applyBorder="1" applyAlignment="1">
      <alignment horizontal="left"/>
    </xf>
    <xf numFmtId="0" fontId="1" fillId="0" borderId="5" xfId="0" applyFont="1" applyBorder="1" applyAlignment="1">
      <alignment horizontal="left"/>
    </xf>
    <xf numFmtId="0" fontId="12" fillId="7" borderId="1" xfId="0" applyFont="1" applyFill="1" applyBorder="1" applyAlignment="1">
      <alignment horizontal="center" vertical="center"/>
    </xf>
    <xf numFmtId="0" fontId="2" fillId="0" borderId="1" xfId="0" applyFont="1" applyBorder="1" applyAlignment="1" applyProtection="1">
      <alignment horizontal="center"/>
      <protection locked="0"/>
    </xf>
    <xf numFmtId="0" fontId="12" fillId="7" borderId="0" xfId="0" applyFont="1" applyFill="1" applyAlignment="1" applyProtection="1">
      <alignment horizontal="center"/>
      <protection locked="0"/>
    </xf>
    <xf numFmtId="0" fontId="1" fillId="2" borderId="1" xfId="0" applyFont="1" applyFill="1" applyBorder="1" applyProtection="1">
      <protection locked="0"/>
    </xf>
    <xf numFmtId="0" fontId="2" fillId="0" borderId="1" xfId="0" applyFont="1" applyBorder="1" applyAlignment="1" applyProtection="1">
      <alignment horizontal="right"/>
      <protection locked="0"/>
    </xf>
    <xf numFmtId="0" fontId="12" fillId="7" borderId="0" xfId="0" applyFont="1" applyFill="1" applyAlignment="1">
      <alignment horizontal="center"/>
    </xf>
    <xf numFmtId="0" fontId="13" fillId="0" borderId="0" xfId="0" applyFont="1" applyAlignment="1" applyProtection="1">
      <alignment horizontal="left" vertical="center"/>
      <protection locked="0"/>
    </xf>
    <xf numFmtId="0" fontId="13" fillId="0" borderId="0" xfId="0" applyFont="1" applyAlignment="1" applyProtection="1">
      <alignment horizontal="center" vertical="center"/>
      <protection locked="0"/>
    </xf>
    <xf numFmtId="0" fontId="2" fillId="0" borderId="1" xfId="0" applyFont="1" applyBorder="1" applyProtection="1">
      <protection locked="0"/>
    </xf>
    <xf numFmtId="0" fontId="27" fillId="7" borderId="1" xfId="0" applyFont="1" applyFill="1" applyBorder="1"/>
    <xf numFmtId="0" fontId="2" fillId="2" borderId="1" xfId="0" applyFont="1" applyFill="1" applyBorder="1" applyAlignment="1" applyProtection="1">
      <alignment horizontal="center"/>
      <protection locked="0"/>
    </xf>
    <xf numFmtId="0" fontId="8" fillId="0" borderId="1" xfId="0" applyFont="1" applyBorder="1" applyAlignment="1" applyProtection="1">
      <alignment horizontal="center"/>
      <protection locked="0"/>
    </xf>
    <xf numFmtId="0" fontId="0" fillId="9" borderId="5" xfId="0" applyFill="1" applyBorder="1"/>
    <xf numFmtId="0" fontId="0" fillId="0" borderId="5" xfId="0" applyBorder="1"/>
    <xf numFmtId="0" fontId="28" fillId="8" borderId="9" xfId="0" applyFont="1" applyFill="1" applyBorder="1" applyAlignment="1">
      <alignment horizontal="center" vertical="center" wrapText="1"/>
    </xf>
    <xf numFmtId="0" fontId="28" fillId="8" borderId="2" xfId="0" applyFont="1" applyFill="1" applyBorder="1" applyAlignment="1">
      <alignment horizontal="center" vertical="center" wrapText="1"/>
    </xf>
    <xf numFmtId="0" fontId="28" fillId="8" borderId="10" xfId="0" applyFont="1" applyFill="1" applyBorder="1" applyAlignment="1">
      <alignment horizontal="center" vertical="center" wrapText="1"/>
    </xf>
    <xf numFmtId="0" fontId="0" fillId="0" borderId="11" xfId="0" applyBorder="1"/>
    <xf numFmtId="0" fontId="0" fillId="0" borderId="12" xfId="0" applyBorder="1"/>
    <xf numFmtId="0" fontId="0" fillId="0" borderId="13" xfId="0" applyBorder="1"/>
    <xf numFmtId="0" fontId="0" fillId="9" borderId="4" xfId="0" applyFill="1" applyBorder="1"/>
    <xf numFmtId="0" fontId="0" fillId="0" borderId="4" xfId="0" applyBorder="1"/>
  </cellXfs>
  <cellStyles count="2">
    <cellStyle name="Hyperlink" xfId="1" builtinId="8"/>
    <cellStyle name="Normal" xfId="0" builtinId="0"/>
  </cellStyles>
  <dxfs count="40">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color theme="4"/>
      </font>
      <fill>
        <patternFill>
          <bgColor theme="4"/>
        </patternFill>
      </fill>
    </dxf>
    <dxf>
      <font>
        <color rgb="FF9C0006"/>
      </font>
      <fill>
        <patternFill>
          <bgColor rgb="FFFFC7CE"/>
        </patternFill>
      </fill>
    </dxf>
    <dxf>
      <fill>
        <patternFill>
          <bgColor rgb="FFFFFF99"/>
        </patternFill>
      </fill>
    </dxf>
    <dxf>
      <font>
        <color rgb="FF9C0006"/>
      </font>
      <fill>
        <patternFill>
          <bgColor rgb="FFFFC7CE"/>
        </patternFill>
      </fill>
    </dxf>
    <dxf>
      <font>
        <color rgb="FF9C0006"/>
      </font>
      <fill>
        <patternFill>
          <bgColor rgb="FFFFC7CE"/>
        </patternFill>
      </fill>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4"/>
      </font>
      <fill>
        <patternFill>
          <bgColor theme="4"/>
        </patternFill>
      </fill>
    </dxf>
    <dxf>
      <font>
        <color rgb="FF9C0006"/>
      </font>
      <fill>
        <patternFill>
          <bgColor rgb="FFFFC7CE"/>
        </patternFill>
      </fill>
    </dxf>
    <dxf>
      <fill>
        <patternFill>
          <bgColor rgb="FFFFFF99"/>
        </patternFill>
      </fill>
    </dxf>
    <dxf>
      <font>
        <color rgb="FF9C0006"/>
      </font>
      <fill>
        <patternFill>
          <bgColor rgb="FFFFC7CE"/>
        </patternFill>
      </fill>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double">
          <color rgb="FF000000"/>
        </top>
        <bottom style="thin">
          <color rgb="FF000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center" vertical="bottom" textRotation="0" wrapText="0" indent="0" justifyLastLine="0" shrinkToFit="0" readingOrder="0"/>
    </dxf>
    <dxf>
      <border>
        <bottom style="double">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double">
          <color indexed="64"/>
        </right>
        <top/>
        <bottom/>
        <vertical style="double">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64770</xdr:colOff>
      <xdr:row>0</xdr:row>
      <xdr:rowOff>43815</xdr:rowOff>
    </xdr:from>
    <xdr:to>
      <xdr:col>2</xdr:col>
      <xdr:colOff>342554</xdr:colOff>
      <xdr:row>1</xdr:row>
      <xdr:rowOff>0</xdr:rowOff>
    </xdr:to>
    <xdr:pic>
      <xdr:nvPicPr>
        <xdr:cNvPr id="3" name="Picture 2">
          <a:extLst>
            <a:ext uri="{FF2B5EF4-FFF2-40B4-BE49-F238E27FC236}">
              <a16:creationId xmlns:a16="http://schemas.microsoft.com/office/drawing/2014/main" id="{39E9BF67-3D1C-45FD-9EB4-819DE8262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 y="43815"/>
          <a:ext cx="1496984" cy="689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0</xdr:colOff>
      <xdr:row>18</xdr:row>
      <xdr:rowOff>0</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991225"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0</xdr:col>
      <xdr:colOff>114300</xdr:colOff>
      <xdr:row>7</xdr:row>
      <xdr:rowOff>57150</xdr:rowOff>
    </xdr:from>
    <xdr:to>
      <xdr:col>2</xdr:col>
      <xdr:colOff>554009</xdr:colOff>
      <xdr:row>10</xdr:row>
      <xdr:rowOff>131445</xdr:rowOff>
    </xdr:to>
    <xdr:pic>
      <xdr:nvPicPr>
        <xdr:cNvPr id="4" name="Picture 3">
          <a:extLst>
            <a:ext uri="{FF2B5EF4-FFF2-40B4-BE49-F238E27FC236}">
              <a16:creationId xmlns:a16="http://schemas.microsoft.com/office/drawing/2014/main" id="{416AA688-D0EB-40EE-AF6E-DD3CC5E00B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419225"/>
          <a:ext cx="1502699" cy="67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18</xdr:row>
      <xdr:rowOff>0</xdr:rowOff>
    </xdr:from>
    <xdr:ext cx="184731" cy="264560"/>
    <xdr:sp macro="" textlink="">
      <xdr:nvSpPr>
        <xdr:cNvPr id="5" name="TextBox 4">
          <a:extLst>
            <a:ext uri="{FF2B5EF4-FFF2-40B4-BE49-F238E27FC236}">
              <a16:creationId xmlns:a16="http://schemas.microsoft.com/office/drawing/2014/main" id="{B9EBC44D-3B91-431E-B60D-1F410F869CB6}"/>
            </a:ext>
          </a:extLst>
        </xdr:cNvPr>
        <xdr:cNvSpPr txBox="1"/>
      </xdr:nvSpPr>
      <xdr:spPr>
        <a:xfrm>
          <a:off x="3067050"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18</xdr:row>
      <xdr:rowOff>0</xdr:rowOff>
    </xdr:from>
    <xdr:ext cx="184731" cy="264560"/>
    <xdr:sp macro="" textlink="">
      <xdr:nvSpPr>
        <xdr:cNvPr id="2" name="TextBox 1">
          <a:extLst>
            <a:ext uri="{FF2B5EF4-FFF2-40B4-BE49-F238E27FC236}">
              <a16:creationId xmlns:a16="http://schemas.microsoft.com/office/drawing/2014/main" id="{F3C2909E-C63F-430E-B1D6-A63D3AB6D485}"/>
            </a:ext>
          </a:extLst>
        </xdr:cNvPr>
        <xdr:cNvSpPr txBox="1"/>
      </xdr:nvSpPr>
      <xdr:spPr>
        <a:xfrm>
          <a:off x="3067050"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0</xdr:col>
      <xdr:colOff>114300</xdr:colOff>
      <xdr:row>7</xdr:row>
      <xdr:rowOff>57150</xdr:rowOff>
    </xdr:from>
    <xdr:to>
      <xdr:col>2</xdr:col>
      <xdr:colOff>420659</xdr:colOff>
      <xdr:row>11</xdr:row>
      <xdr:rowOff>15240</xdr:rowOff>
    </xdr:to>
    <xdr:pic>
      <xdr:nvPicPr>
        <xdr:cNvPr id="3" name="Picture 2">
          <a:extLst>
            <a:ext uri="{FF2B5EF4-FFF2-40B4-BE49-F238E27FC236}">
              <a16:creationId xmlns:a16="http://schemas.microsoft.com/office/drawing/2014/main" id="{D9FEBA40-C11E-447A-882A-EBF05A9F60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415415"/>
          <a:ext cx="1502699" cy="681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18</xdr:row>
      <xdr:rowOff>0</xdr:rowOff>
    </xdr:from>
    <xdr:ext cx="184731" cy="264560"/>
    <xdr:sp macro="" textlink="">
      <xdr:nvSpPr>
        <xdr:cNvPr id="4" name="TextBox 3">
          <a:extLst>
            <a:ext uri="{FF2B5EF4-FFF2-40B4-BE49-F238E27FC236}">
              <a16:creationId xmlns:a16="http://schemas.microsoft.com/office/drawing/2014/main" id="{56C5EECE-D418-4F89-9C39-9DF65C334EA9}"/>
            </a:ext>
          </a:extLst>
        </xdr:cNvPr>
        <xdr:cNvSpPr txBox="1"/>
      </xdr:nvSpPr>
      <xdr:spPr>
        <a:xfrm>
          <a:off x="3886200"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12</xdr:col>
      <xdr:colOff>0</xdr:colOff>
      <xdr:row>29</xdr:row>
      <xdr:rowOff>0</xdr:rowOff>
    </xdr:from>
    <xdr:ext cx="184731" cy="264560"/>
    <xdr:sp macro="" textlink="">
      <xdr:nvSpPr>
        <xdr:cNvPr id="5" name="TextBox 4">
          <a:extLst>
            <a:ext uri="{FF2B5EF4-FFF2-40B4-BE49-F238E27FC236}">
              <a16:creationId xmlns:a16="http://schemas.microsoft.com/office/drawing/2014/main" id="{7CE38ED4-BD25-41EA-8B5F-1185B6ED1312}"/>
            </a:ext>
          </a:extLst>
        </xdr:cNvPr>
        <xdr:cNvSpPr txBox="1"/>
      </xdr:nvSpPr>
      <xdr:spPr>
        <a:xfrm>
          <a:off x="9555480" y="3291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SampleTable" displayName="SampleTable" ref="B30:K50" totalsRowShown="0" headerRowDxfId="39" dataDxfId="37" headerRowBorderDxfId="38" tableBorderDxfId="36">
  <tableColumns count="10">
    <tableColumn id="5" xr3:uid="{00000000-0010-0000-0000-000005000000}" name="Sample ID*" dataDxfId="35"/>
    <tableColumn id="1" xr3:uid="{00000000-0010-0000-0000-000001000000}" name="Species" dataDxfId="34"/>
    <tableColumn id="2" xr3:uid="{00000000-0010-0000-0000-000002000000}" name="Sample Type*" dataDxfId="33"/>
    <tableColumn id="12" xr3:uid="{80D6798F-CE13-45A2-8293-8B259D440C8D}" name="Conc.          (ng/uL)" dataDxfId="32"/>
    <tableColumn id="3" xr3:uid="{00000000-0010-0000-0000-000003000000}" name="Vol.*               (uL)" dataDxfId="31"/>
    <tableColumn id="13" xr3:uid="{DB260606-4118-41C9-B26B-AC790DB9A81C}" name="Quant.  Method" dataDxfId="30"/>
    <tableColumn id="4" xr3:uid="{00000000-0010-0000-0000-000004000000}" name="A260:280" dataDxfId="29"/>
    <tableColumn id="6" xr3:uid="{00000000-0010-0000-0000-000006000000}" name="RIN" dataDxfId="28"/>
    <tableColumn id="8" xr3:uid="{4D74AB26-12F6-4313-B1A5-5CF18F930BFE}" name="DV200" dataDxfId="27"/>
    <tableColumn id="7" xr3:uid="{B910BF31-C3DD-4CE3-BC10-A026469968FA}" name="Description" dataDxfId="2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7A95A2-1405-4E51-8D61-0B676950EE7E}" name="SampleTable96" displayName="SampleTable96" ref="A44:K140" totalsRowShown="0" headerRowDxfId="0" headerRowBorderDxfId="13" tableBorderDxfId="14" totalsRowBorderDxfId="12">
  <autoFilter ref="A44:K140" xr:uid="{127A95A2-1405-4E51-8D61-0B676950EE7E}"/>
  <tableColumns count="11">
    <tableColumn id="1" xr3:uid="{78FD5563-A861-4DCE-9CD1-A211627B8130}" name="#" dataDxfId="11">
      <calculatedColumnFormula>A44+1</calculatedColumnFormula>
    </tableColumn>
    <tableColumn id="2" xr3:uid="{F0628215-428B-4993-8329-B5A14A48A59F}" name="Well" dataDxfId="10"/>
    <tableColumn id="3" xr3:uid="{F3867404-3D57-4036-ABEB-F78F69061C4F}" name="Sample ID*" dataDxfId="9">
      <calculatedColumnFormula>IF(Q45=0, "", Q45)</calculatedColumnFormula>
    </tableColumn>
    <tableColumn id="4" xr3:uid="{B0126037-F05E-4B79-9BD2-EE3627A8BD1A}" name="Species" dataDxfId="8"/>
    <tableColumn id="5" xr3:uid="{B8AB0F39-E242-4DF2-8EFD-01DC179EFA40}" name="Sample Type*" dataDxfId="7"/>
    <tableColumn id="6" xr3:uid="{9C116AD2-60FD-4E15-85A1-7AB698FA1C8F}" name="Conc.          (ng/uL)" dataDxfId="6"/>
    <tableColumn id="7" xr3:uid="{F3D0BC2F-FA42-4AF4-A1D9-DACF08769BE4}" name="Vol.*               (uL)" dataDxfId="5"/>
    <tableColumn id="8" xr3:uid="{7F7F2F90-BF44-422A-9BFD-27BA0FABEE12}" name="Quant.  Method" dataDxfId="4"/>
    <tableColumn id="9" xr3:uid="{F0E956B5-BBED-4BCC-938D-998A0C4D4394}" name="A260:280" dataDxfId="3"/>
    <tableColumn id="10" xr3:uid="{7F54CA80-19E5-45F0-932C-371AD0258EDE}" name="RIN" dataDxfId="2"/>
    <tableColumn id="11" xr3:uid="{D8C2FD67-2935-4F36-9A07-1358D361D8AC}" name="DV200" dataDxfId="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amples@seqmatic.com"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amples@seqmatic.com"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39997558519241921"/>
    <pageSetUpPr fitToPage="1"/>
  </sheetPr>
  <dimension ref="A1:L52"/>
  <sheetViews>
    <sheetView tabSelected="1" zoomScaleNormal="100" workbookViewId="0">
      <selection activeCell="A2" sqref="A2:L2"/>
    </sheetView>
  </sheetViews>
  <sheetFormatPr defaultRowHeight="14.4" x14ac:dyDescent="0.3"/>
  <cols>
    <col min="9" max="9" width="14.33203125" bestFit="1" customWidth="1"/>
    <col min="10" max="11" width="11" bestFit="1" customWidth="1"/>
  </cols>
  <sheetData>
    <row r="1" spans="1:12" ht="58.2" customHeight="1" x14ac:dyDescent="0.3"/>
    <row r="2" spans="1:12" ht="31.2" x14ac:dyDescent="0.3">
      <c r="A2" s="61" t="s">
        <v>0</v>
      </c>
      <c r="B2" s="61"/>
      <c r="C2" s="61"/>
      <c r="D2" s="61"/>
      <c r="E2" s="61"/>
      <c r="F2" s="61"/>
      <c r="G2" s="61"/>
      <c r="H2" s="61"/>
      <c r="I2" s="61"/>
      <c r="J2" s="61"/>
      <c r="K2" s="61"/>
      <c r="L2" s="61"/>
    </row>
    <row r="4" spans="1:12" ht="18" x14ac:dyDescent="0.3">
      <c r="A4" s="20" t="s">
        <v>1</v>
      </c>
      <c r="B4" s="4"/>
      <c r="C4" s="4"/>
      <c r="D4" s="4"/>
      <c r="E4" s="4"/>
      <c r="F4" s="4"/>
      <c r="G4" s="4"/>
      <c r="H4" s="4"/>
      <c r="I4" s="4"/>
      <c r="J4" s="4"/>
      <c r="K4" s="4"/>
      <c r="L4" s="4"/>
    </row>
    <row r="5" spans="1:12" s="9" customFormat="1" ht="18" x14ac:dyDescent="0.35">
      <c r="A5" s="20" t="s">
        <v>2</v>
      </c>
      <c r="B5" s="8"/>
      <c r="C5" s="8"/>
      <c r="D5" s="8"/>
      <c r="E5" s="8"/>
      <c r="F5" s="8"/>
      <c r="G5" s="8"/>
      <c r="H5" s="8"/>
      <c r="I5" s="8"/>
      <c r="J5" s="8"/>
      <c r="K5" s="8"/>
      <c r="L5" s="8"/>
    </row>
    <row r="6" spans="1:12" s="9" customFormat="1" ht="18" x14ac:dyDescent="0.35">
      <c r="A6" s="20" t="s">
        <v>3</v>
      </c>
      <c r="B6" s="8"/>
      <c r="C6" s="8"/>
      <c r="D6" s="8"/>
      <c r="E6" s="8"/>
      <c r="F6" s="8"/>
      <c r="G6" s="8"/>
      <c r="H6" s="8"/>
      <c r="I6" s="8"/>
      <c r="J6" s="8"/>
      <c r="K6" s="8"/>
      <c r="L6" s="8"/>
    </row>
    <row r="7" spans="1:12" s="9" customFormat="1" ht="18" x14ac:dyDescent="0.35">
      <c r="A7" s="26" t="s">
        <v>4</v>
      </c>
      <c r="B7" s="8"/>
      <c r="C7" s="8"/>
      <c r="D7" s="8"/>
      <c r="E7" s="8"/>
      <c r="F7" s="8"/>
      <c r="G7" s="8"/>
      <c r="H7" s="8"/>
      <c r="I7" s="8"/>
      <c r="J7" s="8"/>
      <c r="K7" s="8"/>
      <c r="L7" s="8"/>
    </row>
    <row r="8" spans="1:12" x14ac:dyDescent="0.3">
      <c r="A8" s="5"/>
      <c r="B8" s="5"/>
      <c r="C8" s="5"/>
      <c r="D8" s="5"/>
      <c r="E8" s="5"/>
      <c r="F8" s="5"/>
      <c r="G8" s="5"/>
      <c r="H8" s="5"/>
      <c r="I8" s="5"/>
      <c r="J8" s="5"/>
      <c r="K8" s="5"/>
      <c r="L8" s="5"/>
    </row>
    <row r="9" spans="1:12" ht="18" x14ac:dyDescent="0.3">
      <c r="A9" s="27" t="s">
        <v>5</v>
      </c>
      <c r="B9" s="6"/>
      <c r="C9" s="6"/>
      <c r="D9" s="6"/>
      <c r="E9" s="6"/>
      <c r="F9" s="6"/>
      <c r="G9" s="6"/>
      <c r="H9" s="6"/>
      <c r="I9" s="6"/>
      <c r="J9" s="6"/>
      <c r="K9" s="6"/>
      <c r="L9" s="6"/>
    </row>
    <row r="10" spans="1:12" x14ac:dyDescent="0.3">
      <c r="A10" s="30" t="s">
        <v>6</v>
      </c>
      <c r="B10" s="6"/>
      <c r="C10" s="6"/>
      <c r="D10" s="6"/>
      <c r="E10" s="6"/>
      <c r="F10" s="6"/>
      <c r="G10" s="6"/>
      <c r="H10" s="6"/>
      <c r="I10" s="6"/>
      <c r="J10" s="6"/>
      <c r="K10" s="6"/>
      <c r="L10" s="6"/>
    </row>
    <row r="11" spans="1:12" x14ac:dyDescent="0.3">
      <c r="A11" s="28" t="s">
        <v>7</v>
      </c>
      <c r="B11" s="6"/>
      <c r="C11" s="6"/>
      <c r="D11" s="6"/>
      <c r="E11" s="6"/>
      <c r="F11" s="6"/>
      <c r="G11" s="6"/>
      <c r="H11" s="6"/>
      <c r="I11" s="6"/>
      <c r="J11" s="6"/>
      <c r="K11" s="6"/>
      <c r="L11" s="6"/>
    </row>
    <row r="12" spans="1:12" x14ac:dyDescent="0.3">
      <c r="A12" s="28" t="s">
        <v>8</v>
      </c>
      <c r="B12" s="6"/>
      <c r="C12" s="6"/>
      <c r="D12" s="6"/>
      <c r="E12" s="6"/>
      <c r="F12" s="6"/>
      <c r="G12" s="6"/>
      <c r="H12" s="6"/>
      <c r="I12" s="6"/>
      <c r="J12" s="6"/>
      <c r="K12" s="6"/>
      <c r="L12" s="6"/>
    </row>
    <row r="13" spans="1:12" x14ac:dyDescent="0.3">
      <c r="A13" s="28" t="s">
        <v>9</v>
      </c>
      <c r="B13" s="6"/>
      <c r="C13" s="6"/>
      <c r="D13" s="6"/>
      <c r="E13" s="6"/>
      <c r="F13" s="6"/>
      <c r="G13" s="6"/>
      <c r="H13" s="6"/>
      <c r="I13" s="6"/>
      <c r="J13" s="6"/>
      <c r="K13" s="6"/>
      <c r="L13" s="6"/>
    </row>
    <row r="14" spans="1:12" x14ac:dyDescent="0.3">
      <c r="A14" s="28" t="s">
        <v>10</v>
      </c>
      <c r="B14" s="6"/>
      <c r="C14" s="6"/>
      <c r="D14" s="6"/>
      <c r="E14" s="6"/>
      <c r="F14" s="6"/>
      <c r="G14" s="6"/>
      <c r="H14" s="6"/>
      <c r="I14" s="6"/>
      <c r="J14" s="6"/>
      <c r="K14" s="6"/>
      <c r="L14" s="6"/>
    </row>
    <row r="15" spans="1:12" x14ac:dyDescent="0.3">
      <c r="A15" s="5"/>
      <c r="B15" s="5"/>
      <c r="C15" s="5"/>
      <c r="D15" s="5"/>
      <c r="E15" s="5"/>
      <c r="F15" s="5"/>
      <c r="G15" s="5"/>
      <c r="H15" s="5"/>
      <c r="I15" s="5"/>
      <c r="J15" s="5"/>
      <c r="K15" s="5"/>
      <c r="L15" s="5"/>
    </row>
    <row r="16" spans="1:12" ht="18" x14ac:dyDescent="0.3">
      <c r="A16" s="10" t="s">
        <v>11</v>
      </c>
      <c r="B16" s="11"/>
      <c r="C16" s="11"/>
      <c r="D16" s="11"/>
      <c r="E16" s="11"/>
      <c r="F16" s="11"/>
      <c r="G16" s="11"/>
      <c r="H16" s="11"/>
      <c r="I16" s="11"/>
      <c r="J16" s="11"/>
      <c r="K16" s="11"/>
      <c r="L16" s="11"/>
    </row>
    <row r="17" spans="1:12" s="3" customFormat="1" x14ac:dyDescent="0.3">
      <c r="A17" s="58" t="s">
        <v>12</v>
      </c>
      <c r="B17" s="58"/>
      <c r="C17" s="58"/>
      <c r="D17" s="12" t="s">
        <v>13</v>
      </c>
      <c r="E17" s="13"/>
      <c r="F17" s="13"/>
      <c r="G17" s="13"/>
      <c r="H17" s="13"/>
      <c r="I17" s="13"/>
      <c r="J17" s="13"/>
      <c r="K17" s="13"/>
      <c r="L17" s="13"/>
    </row>
    <row r="18" spans="1:12" s="3" customFormat="1" x14ac:dyDescent="0.3">
      <c r="A18" s="58" t="s">
        <v>14</v>
      </c>
      <c r="B18" s="58"/>
      <c r="C18" s="58"/>
      <c r="D18" s="12" t="s">
        <v>15</v>
      </c>
      <c r="E18" s="13"/>
      <c r="F18" s="13"/>
      <c r="G18" s="13"/>
      <c r="H18" s="13"/>
      <c r="I18" s="13"/>
      <c r="J18" s="13"/>
      <c r="K18" s="13"/>
      <c r="L18" s="13"/>
    </row>
    <row r="19" spans="1:12" s="3" customFormat="1" x14ac:dyDescent="0.3">
      <c r="A19" s="58" t="s">
        <v>16</v>
      </c>
      <c r="B19" s="58"/>
      <c r="C19" s="58"/>
      <c r="D19" s="12"/>
      <c r="E19" s="13"/>
      <c r="F19" s="13"/>
      <c r="G19" s="13"/>
      <c r="H19" s="13"/>
      <c r="I19" s="13"/>
      <c r="J19" s="13"/>
      <c r="K19" s="13"/>
      <c r="L19" s="13"/>
    </row>
    <row r="21" spans="1:12" ht="15" customHeight="1" x14ac:dyDescent="0.3">
      <c r="A21" s="62" t="s">
        <v>17</v>
      </c>
      <c r="B21" s="62"/>
      <c r="C21" s="62"/>
      <c r="D21" s="62"/>
      <c r="E21" s="62"/>
      <c r="F21" s="62"/>
      <c r="G21" s="62"/>
      <c r="H21" s="62"/>
      <c r="I21" s="62"/>
      <c r="J21" s="62"/>
      <c r="K21" s="62"/>
      <c r="L21" s="62"/>
    </row>
    <row r="22" spans="1:12" ht="15" customHeight="1" x14ac:dyDescent="0.3">
      <c r="A22" s="62"/>
      <c r="B22" s="62"/>
      <c r="C22" s="62"/>
      <c r="D22" s="62"/>
      <c r="E22" s="62"/>
      <c r="F22" s="62"/>
      <c r="G22" s="62"/>
      <c r="H22" s="62"/>
      <c r="I22" s="62"/>
      <c r="J22" s="62"/>
      <c r="K22" s="62"/>
      <c r="L22" s="62"/>
    </row>
    <row r="23" spans="1:12" x14ac:dyDescent="0.3">
      <c r="A23" s="63" t="s">
        <v>18</v>
      </c>
      <c r="B23" s="63"/>
      <c r="C23" s="63"/>
      <c r="D23" s="63"/>
      <c r="E23" s="63"/>
      <c r="F23" s="63"/>
      <c r="G23" s="63"/>
      <c r="H23" s="63"/>
      <c r="I23" s="63"/>
      <c r="J23" s="63"/>
      <c r="K23" s="63"/>
      <c r="L23" s="63"/>
    </row>
    <row r="24" spans="1:12" x14ac:dyDescent="0.3">
      <c r="A24" s="25"/>
      <c r="B24" s="25"/>
      <c r="C24" s="25"/>
      <c r="D24" s="25"/>
      <c r="E24" s="25"/>
      <c r="F24" s="25"/>
      <c r="G24" s="25"/>
      <c r="H24" s="25"/>
      <c r="I24" s="25"/>
      <c r="J24" s="25"/>
      <c r="K24" s="25"/>
      <c r="L24" s="25"/>
    </row>
    <row r="25" spans="1:12" ht="18" x14ac:dyDescent="0.3">
      <c r="A25" s="47" t="s">
        <v>19</v>
      </c>
      <c r="B25" s="48"/>
      <c r="C25" s="48"/>
      <c r="D25" s="48"/>
      <c r="E25" s="48"/>
      <c r="F25" s="48"/>
      <c r="G25" s="48"/>
      <c r="H25" s="48"/>
      <c r="I25" s="48"/>
      <c r="J25" s="48"/>
      <c r="K25" s="48"/>
      <c r="L25" s="48"/>
    </row>
    <row r="26" spans="1:12" x14ac:dyDescent="0.3">
      <c r="A26" s="49" t="s">
        <v>20</v>
      </c>
      <c r="B26" s="48"/>
      <c r="C26" s="48"/>
      <c r="D26" s="48"/>
      <c r="E26" s="48"/>
      <c r="F26" s="48"/>
      <c r="G26" s="48"/>
      <c r="H26" s="48"/>
      <c r="I26" s="48"/>
      <c r="J26" s="48"/>
      <c r="K26" s="48"/>
      <c r="L26" s="48"/>
    </row>
    <row r="27" spans="1:12" x14ac:dyDescent="0.3">
      <c r="A27" s="49" t="s">
        <v>21</v>
      </c>
      <c r="B27" s="48"/>
      <c r="C27" s="48"/>
      <c r="D27" s="48"/>
      <c r="E27" s="48"/>
      <c r="F27" s="48"/>
      <c r="G27" s="48"/>
      <c r="H27" s="48"/>
      <c r="I27" s="48"/>
      <c r="J27" s="48"/>
      <c r="K27" s="48"/>
      <c r="L27" s="48"/>
    </row>
    <row r="28" spans="1:12" x14ac:dyDescent="0.3">
      <c r="A28" s="49" t="s">
        <v>22</v>
      </c>
      <c r="B28" s="48"/>
      <c r="C28" s="48"/>
      <c r="D28" s="48"/>
      <c r="E28" s="48"/>
      <c r="F28" s="48"/>
      <c r="G28" s="48"/>
      <c r="H28" s="48"/>
      <c r="I28" s="48"/>
      <c r="J28" s="48"/>
      <c r="K28" s="48"/>
      <c r="L28" s="48"/>
    </row>
    <row r="29" spans="1:12" x14ac:dyDescent="0.3">
      <c r="A29" s="49" t="s">
        <v>23</v>
      </c>
      <c r="B29" s="48"/>
      <c r="C29" s="48"/>
      <c r="D29" s="48"/>
      <c r="E29" s="48"/>
      <c r="F29" s="48"/>
      <c r="G29" s="48"/>
      <c r="H29" s="48"/>
      <c r="I29" s="48"/>
      <c r="J29" s="48"/>
      <c r="K29" s="48"/>
      <c r="L29" s="48"/>
    </row>
    <row r="30" spans="1:12" x14ac:dyDescent="0.3">
      <c r="A30" s="49" t="s">
        <v>24</v>
      </c>
      <c r="B30" s="48"/>
      <c r="C30" s="48"/>
      <c r="D30" s="48"/>
      <c r="E30" s="48"/>
      <c r="F30" s="48"/>
      <c r="G30" s="48"/>
      <c r="H30" s="48"/>
      <c r="I30" s="48"/>
      <c r="J30" s="48"/>
      <c r="K30" s="48"/>
      <c r="L30" s="48"/>
    </row>
    <row r="31" spans="1:12" x14ac:dyDescent="0.3">
      <c r="A31" s="49" t="s">
        <v>25</v>
      </c>
      <c r="B31" s="48"/>
      <c r="C31" s="48"/>
      <c r="D31" s="48"/>
      <c r="E31" s="48"/>
      <c r="F31" s="48"/>
      <c r="G31" s="48"/>
      <c r="H31" s="48"/>
      <c r="I31" s="48"/>
      <c r="J31" s="48"/>
      <c r="K31" s="48"/>
      <c r="L31" s="48"/>
    </row>
    <row r="32" spans="1:12" x14ac:dyDescent="0.3">
      <c r="A32" s="25"/>
      <c r="B32" s="25"/>
      <c r="C32" s="25"/>
      <c r="D32" s="25"/>
      <c r="E32" s="25"/>
      <c r="F32" s="25"/>
      <c r="G32" s="25"/>
      <c r="H32" s="25"/>
      <c r="I32" s="25"/>
      <c r="J32" s="25"/>
      <c r="K32" s="25"/>
      <c r="L32" s="25"/>
    </row>
    <row r="33" spans="1:12" ht="18" x14ac:dyDescent="0.3">
      <c r="A33" s="50" t="s">
        <v>26</v>
      </c>
      <c r="B33" s="51"/>
      <c r="C33" s="48"/>
      <c r="D33" s="48"/>
      <c r="E33" s="48"/>
      <c r="F33" s="48"/>
      <c r="G33" s="48"/>
      <c r="H33" s="48"/>
      <c r="I33" s="48"/>
      <c r="J33" s="48"/>
      <c r="K33" s="48"/>
      <c r="L33" s="48"/>
    </row>
    <row r="34" spans="1:12" x14ac:dyDescent="0.3">
      <c r="A34" s="52" t="s">
        <v>27</v>
      </c>
      <c r="B34" s="51"/>
      <c r="C34" s="48"/>
      <c r="D34" s="48"/>
      <c r="E34" s="48"/>
      <c r="F34" s="48"/>
      <c r="G34" s="48"/>
      <c r="H34" s="48"/>
      <c r="I34" s="48"/>
      <c r="J34" s="48"/>
      <c r="K34" s="48"/>
      <c r="L34" s="48"/>
    </row>
    <row r="35" spans="1:12" x14ac:dyDescent="0.3">
      <c r="A35" s="52" t="s">
        <v>20</v>
      </c>
      <c r="B35" s="51"/>
      <c r="C35" s="48"/>
      <c r="D35" s="48"/>
      <c r="E35" s="48"/>
      <c r="F35" s="48"/>
      <c r="G35" s="48"/>
      <c r="H35" s="48"/>
      <c r="I35" s="48"/>
      <c r="J35" s="48"/>
      <c r="K35" s="48"/>
      <c r="L35" s="48"/>
    </row>
    <row r="36" spans="1:12" x14ac:dyDescent="0.3">
      <c r="A36" s="52" t="s">
        <v>21</v>
      </c>
      <c r="B36" s="51"/>
      <c r="C36" s="48"/>
      <c r="D36" s="48"/>
      <c r="E36" s="48"/>
      <c r="F36" s="48"/>
      <c r="G36" s="48"/>
      <c r="H36" s="48"/>
      <c r="I36" s="48"/>
      <c r="J36" s="48"/>
      <c r="K36" s="48"/>
      <c r="L36" s="48"/>
    </row>
    <row r="37" spans="1:12" x14ac:dyDescent="0.3">
      <c r="A37" s="52" t="s">
        <v>28</v>
      </c>
      <c r="B37" s="51"/>
      <c r="C37" s="48"/>
      <c r="D37" s="48"/>
      <c r="E37" s="48"/>
      <c r="F37" s="48"/>
      <c r="G37" s="48"/>
      <c r="H37" s="48"/>
      <c r="I37" s="48"/>
      <c r="J37" s="48"/>
      <c r="K37" s="48"/>
      <c r="L37" s="48"/>
    </row>
    <row r="38" spans="1:12" x14ac:dyDescent="0.3">
      <c r="A38" s="52" t="s">
        <v>22</v>
      </c>
      <c r="B38" s="51"/>
      <c r="C38" s="48"/>
      <c r="D38" s="48"/>
      <c r="E38" s="48"/>
      <c r="F38" s="48"/>
      <c r="G38" s="48"/>
      <c r="H38" s="48"/>
      <c r="I38" s="48"/>
      <c r="J38" s="48"/>
      <c r="K38" s="48"/>
      <c r="L38" s="48"/>
    </row>
    <row r="39" spans="1:12" x14ac:dyDescent="0.3">
      <c r="A39" s="52" t="s">
        <v>29</v>
      </c>
      <c r="B39" s="51"/>
      <c r="C39" s="48"/>
      <c r="D39" s="48"/>
      <c r="E39" s="48"/>
      <c r="F39" s="48"/>
      <c r="G39" s="48"/>
      <c r="H39" s="48"/>
      <c r="I39" s="48"/>
      <c r="J39" s="48"/>
      <c r="K39" s="48"/>
      <c r="L39" s="48"/>
    </row>
    <row r="40" spans="1:12" x14ac:dyDescent="0.3">
      <c r="A40" s="52" t="s">
        <v>24</v>
      </c>
      <c r="B40" s="51"/>
      <c r="C40" s="48"/>
      <c r="D40" s="48"/>
      <c r="E40" s="48"/>
      <c r="F40" s="48"/>
      <c r="G40" s="48"/>
      <c r="H40" s="48"/>
      <c r="I40" s="48"/>
      <c r="J40" s="48"/>
      <c r="K40" s="48"/>
      <c r="L40" s="48"/>
    </row>
    <row r="41" spans="1:12" x14ac:dyDescent="0.3">
      <c r="A41" s="52" t="s">
        <v>30</v>
      </c>
      <c r="B41" s="51"/>
      <c r="C41" s="48"/>
      <c r="D41" s="48"/>
      <c r="E41" s="48"/>
      <c r="F41" s="48"/>
      <c r="G41" s="48"/>
      <c r="H41" s="48"/>
      <c r="I41" s="48"/>
      <c r="J41" s="48"/>
      <c r="K41" s="48"/>
      <c r="L41" s="48"/>
    </row>
    <row r="42" spans="1:12" x14ac:dyDescent="0.3">
      <c r="A42" s="53" t="s">
        <v>31</v>
      </c>
      <c r="B42" s="48"/>
      <c r="C42" s="48"/>
      <c r="D42" s="48"/>
      <c r="E42" s="48"/>
      <c r="F42" s="48"/>
      <c r="G42" s="48"/>
      <c r="H42" s="48"/>
      <c r="I42" s="48"/>
      <c r="J42" s="48"/>
      <c r="K42" s="48"/>
      <c r="L42" s="48"/>
    </row>
    <row r="43" spans="1:12" x14ac:dyDescent="0.3">
      <c r="A43" s="29"/>
    </row>
    <row r="44" spans="1:12" x14ac:dyDescent="0.3">
      <c r="A44" s="62" t="s">
        <v>32</v>
      </c>
      <c r="B44" s="62"/>
      <c r="C44" s="62"/>
      <c r="D44" s="62"/>
      <c r="E44" s="62"/>
      <c r="F44" s="62"/>
      <c r="G44" s="62"/>
      <c r="H44" s="62"/>
      <c r="I44" s="62"/>
      <c r="J44" s="62"/>
      <c r="K44" s="62"/>
      <c r="L44" s="62"/>
    </row>
    <row r="45" spans="1:12" x14ac:dyDescent="0.3">
      <c r="A45" s="62"/>
      <c r="B45" s="62"/>
      <c r="C45" s="62"/>
      <c r="D45" s="62"/>
      <c r="E45" s="62"/>
      <c r="F45" s="62"/>
      <c r="G45" s="62"/>
      <c r="H45" s="62"/>
      <c r="I45" s="62"/>
      <c r="J45" s="62"/>
      <c r="K45" s="62"/>
      <c r="L45" s="62"/>
    </row>
    <row r="46" spans="1:12" ht="75" customHeight="1" x14ac:dyDescent="0.3">
      <c r="A46" s="59" t="s">
        <v>33</v>
      </c>
      <c r="B46" s="59"/>
      <c r="C46" s="59"/>
      <c r="D46" s="59"/>
      <c r="E46" s="59"/>
      <c r="F46" s="59"/>
      <c r="G46" s="59"/>
      <c r="H46" s="59"/>
      <c r="I46" s="59"/>
      <c r="J46" s="59"/>
      <c r="K46" s="59"/>
      <c r="L46" s="59"/>
    </row>
    <row r="48" spans="1:12" ht="18" x14ac:dyDescent="0.3">
      <c r="A48" s="60" t="s">
        <v>34</v>
      </c>
      <c r="B48" s="60"/>
      <c r="C48" s="60"/>
      <c r="D48" s="60"/>
      <c r="E48" s="60"/>
      <c r="F48" s="60"/>
      <c r="G48" s="60"/>
      <c r="H48" s="60"/>
      <c r="I48" s="60"/>
      <c r="J48" s="60"/>
      <c r="K48" s="60"/>
      <c r="L48" s="7"/>
    </row>
    <row r="49" spans="1:12" x14ac:dyDescent="0.3">
      <c r="A49" s="7" t="s">
        <v>35</v>
      </c>
      <c r="B49" s="7"/>
      <c r="C49" s="7"/>
      <c r="D49" s="7"/>
      <c r="E49" s="7"/>
      <c r="F49" s="7"/>
      <c r="G49" s="7"/>
      <c r="H49" s="7"/>
      <c r="I49" s="7"/>
      <c r="J49" s="7"/>
      <c r="K49" s="7"/>
      <c r="L49" s="7"/>
    </row>
    <row r="50" spans="1:12" x14ac:dyDescent="0.3">
      <c r="A50" s="7" t="s">
        <v>36</v>
      </c>
      <c r="B50" s="7"/>
      <c r="C50" s="7"/>
      <c r="D50" s="7"/>
      <c r="E50" s="7"/>
      <c r="F50" s="7"/>
      <c r="G50" s="7"/>
      <c r="H50" s="7"/>
      <c r="I50" s="7"/>
      <c r="J50" s="7"/>
      <c r="K50" s="7"/>
      <c r="L50" s="7"/>
    </row>
    <row r="52" spans="1:12" x14ac:dyDescent="0.3">
      <c r="A52" t="s">
        <v>240</v>
      </c>
    </row>
  </sheetData>
  <mergeCells count="6">
    <mergeCell ref="A46:L46"/>
    <mergeCell ref="A48:K48"/>
    <mergeCell ref="A2:L2"/>
    <mergeCell ref="A21:L22"/>
    <mergeCell ref="A23:L23"/>
    <mergeCell ref="A44:L45"/>
  </mergeCells>
  <pageMargins left="0.7" right="0.7" top="0.75" bottom="0.75" header="0.3" footer="0.3"/>
  <pageSetup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9" tint="0.59999389629810485"/>
    <pageSetUpPr fitToPage="1"/>
  </sheetPr>
  <dimension ref="A1:N57"/>
  <sheetViews>
    <sheetView zoomScaleNormal="100" workbookViewId="0">
      <pane ySplit="5" topLeftCell="A25" activePane="bottomLeft" state="frozen"/>
      <selection pane="bottomLeft" activeCell="B31" sqref="B31"/>
    </sheetView>
  </sheetViews>
  <sheetFormatPr defaultRowHeight="14.4" x14ac:dyDescent="0.3"/>
  <cols>
    <col min="1" max="1" width="3" customWidth="1"/>
    <col min="2" max="2" width="12.5546875" bestFit="1" customWidth="1"/>
    <col min="3" max="3" width="10.44140625" customWidth="1"/>
    <col min="4" max="4" width="18.6640625" bestFit="1" customWidth="1"/>
    <col min="5" max="5" width="11.88671875" customWidth="1"/>
    <col min="6" max="7" width="10.6640625" customWidth="1"/>
    <col min="8" max="10" width="7.33203125" customWidth="1"/>
    <col min="11" max="11" width="21.6640625" customWidth="1"/>
    <col min="13" max="13" width="6" bestFit="1" customWidth="1"/>
  </cols>
  <sheetData>
    <row r="1" spans="1:13" ht="15.6" x14ac:dyDescent="0.3">
      <c r="A1" s="23" t="s">
        <v>37</v>
      </c>
      <c r="C1" s="23"/>
      <c r="D1" s="23"/>
      <c r="E1" s="23"/>
      <c r="F1" s="23"/>
      <c r="G1" s="23"/>
      <c r="I1" s="23"/>
      <c r="J1" s="23"/>
    </row>
    <row r="2" spans="1:13" s="24" customFormat="1" ht="15.6" customHeight="1" x14ac:dyDescent="0.3">
      <c r="A2" s="71" t="s">
        <v>38</v>
      </c>
      <c r="B2" s="71"/>
      <c r="C2" s="71"/>
      <c r="D2" s="71"/>
      <c r="E2" s="71"/>
      <c r="F2" s="71"/>
      <c r="G2" s="71"/>
      <c r="H2" s="71"/>
      <c r="I2" s="71"/>
      <c r="J2" s="71"/>
      <c r="K2" s="71"/>
    </row>
    <row r="3" spans="1:13" s="24" customFormat="1" ht="15.6" x14ac:dyDescent="0.3">
      <c r="A3" s="72" t="s">
        <v>39</v>
      </c>
      <c r="B3" s="72"/>
      <c r="C3" s="72"/>
      <c r="D3" s="72"/>
      <c r="E3" s="72"/>
      <c r="F3" s="72"/>
      <c r="G3" s="72"/>
      <c r="H3" s="72"/>
      <c r="I3" s="72"/>
      <c r="J3" s="72"/>
      <c r="K3" s="72"/>
    </row>
    <row r="4" spans="1:13" s="24" customFormat="1" ht="15.6" customHeight="1" x14ac:dyDescent="0.3">
      <c r="A4" s="71" t="s">
        <v>40</v>
      </c>
      <c r="B4" s="71"/>
      <c r="C4" s="71"/>
      <c r="D4" s="71"/>
      <c r="E4" s="71"/>
      <c r="F4" s="71"/>
      <c r="G4" s="71"/>
      <c r="H4" s="71"/>
      <c r="I4" s="71"/>
      <c r="J4" s="71"/>
      <c r="K4" s="71"/>
    </row>
    <row r="5" spans="1:13" ht="15.6" customHeight="1" x14ac:dyDescent="0.3">
      <c r="A5" s="71" t="s">
        <v>41</v>
      </c>
      <c r="B5" s="71"/>
      <c r="C5" s="71"/>
      <c r="D5" s="71"/>
      <c r="E5" s="71"/>
      <c r="F5" s="71"/>
      <c r="G5" s="71"/>
      <c r="H5" s="71"/>
      <c r="I5" s="71"/>
      <c r="J5" s="71"/>
      <c r="K5" s="71"/>
    </row>
    <row r="6" spans="1:13" x14ac:dyDescent="0.3">
      <c r="C6" s="32"/>
      <c r="D6" s="32"/>
      <c r="E6" s="32"/>
      <c r="F6" s="32"/>
      <c r="G6" s="32"/>
    </row>
    <row r="7" spans="1:13" x14ac:dyDescent="0.3">
      <c r="B7" s="80"/>
      <c r="C7" s="80"/>
      <c r="D7" s="80"/>
      <c r="E7" s="80"/>
      <c r="F7" s="80"/>
      <c r="G7" s="80"/>
      <c r="H7" s="80"/>
    </row>
    <row r="8" spans="1:13" s="24" customFormat="1" ht="15.6" x14ac:dyDescent="0.3">
      <c r="B8"/>
      <c r="C8" s="81" t="str">
        <f>Instructions!A52</f>
        <v>SeqMatic Sample Submission Form Version 19.0.5 - Library Preparation - December 2025</v>
      </c>
      <c r="D8" s="81"/>
      <c r="E8" s="81"/>
      <c r="F8" s="81"/>
      <c r="G8" s="81"/>
      <c r="H8" s="81"/>
      <c r="I8" s="81"/>
      <c r="J8" s="81"/>
      <c r="K8" s="81"/>
    </row>
    <row r="9" spans="1:13" s="24" customFormat="1" ht="15.6" x14ac:dyDescent="0.3">
      <c r="G9" s="34" t="s">
        <v>42</v>
      </c>
      <c r="H9" s="33" t="s">
        <v>43</v>
      </c>
      <c r="K9" s="34" t="s">
        <v>44</v>
      </c>
      <c r="L9"/>
      <c r="M9"/>
    </row>
    <row r="10" spans="1:13" s="24" customFormat="1" ht="15.6" customHeight="1" x14ac:dyDescent="0.3">
      <c r="F10" s="23"/>
      <c r="G10" s="23"/>
      <c r="H10" s="33" t="str">
        <f>Instructions!A17</f>
        <v>48383 Fremont Blvd</v>
      </c>
      <c r="K10" s="35" t="s">
        <v>45</v>
      </c>
      <c r="L10" s="23"/>
    </row>
    <row r="11" spans="1:13" s="24" customFormat="1" ht="15.6" customHeight="1" x14ac:dyDescent="0.3">
      <c r="F11" s="23"/>
      <c r="G11" s="23"/>
      <c r="H11" s="33" t="str">
        <f>Instructions!A18</f>
        <v>Suite 120</v>
      </c>
      <c r="K11" s="35"/>
      <c r="L11" s="23"/>
    </row>
    <row r="12" spans="1:13" s="24" customFormat="1" ht="15.6" x14ac:dyDescent="0.3">
      <c r="F12" s="23"/>
      <c r="G12" s="23"/>
      <c r="H12" s="33" t="str">
        <f>Instructions!A19</f>
        <v>Fremont, CA 94538</v>
      </c>
      <c r="K12" s="19"/>
    </row>
    <row r="13" spans="1:13" s="24" customFormat="1" ht="15.6" customHeight="1" x14ac:dyDescent="0.3">
      <c r="A13" s="85" t="str">
        <f>_xlfn.TEXTJOIN(" ",TRUE,"Submission Form for",D23,"Library Preparation")</f>
        <v>Submission Form for Library Preparation</v>
      </c>
      <c r="B13" s="85"/>
      <c r="C13" s="85"/>
      <c r="D13" s="85"/>
      <c r="E13" s="85"/>
      <c r="F13" s="85"/>
      <c r="G13" s="85"/>
      <c r="H13" s="85"/>
      <c r="I13" s="85"/>
      <c r="J13" s="85"/>
      <c r="K13" s="85"/>
    </row>
    <row r="14" spans="1:13" ht="21" customHeight="1" x14ac:dyDescent="0.3">
      <c r="A14" s="85"/>
      <c r="B14" s="85"/>
      <c r="C14" s="85"/>
      <c r="D14" s="85"/>
      <c r="E14" s="85"/>
      <c r="F14" s="85"/>
      <c r="G14" s="85"/>
      <c r="H14" s="85"/>
      <c r="I14" s="85"/>
      <c r="J14" s="85"/>
      <c r="K14" s="85"/>
    </row>
    <row r="15" spans="1:13" ht="21" customHeight="1" x14ac:dyDescent="0.4">
      <c r="A15" s="73" t="s">
        <v>46</v>
      </c>
      <c r="B15" s="73"/>
      <c r="C15" s="73"/>
      <c r="D15" s="73"/>
      <c r="E15" s="73"/>
      <c r="F15" s="73"/>
      <c r="G15" s="73"/>
      <c r="H15" s="73"/>
      <c r="I15" s="73"/>
      <c r="J15" s="73"/>
      <c r="K15" s="73"/>
    </row>
    <row r="16" spans="1:13" ht="15.6" customHeight="1" x14ac:dyDescent="0.3">
      <c r="A16" s="77" t="s">
        <v>47</v>
      </c>
      <c r="B16" s="77"/>
      <c r="C16" s="78"/>
      <c r="D16" s="67"/>
      <c r="E16" s="68"/>
      <c r="F16" s="65" t="s">
        <v>48</v>
      </c>
      <c r="G16" s="66"/>
      <c r="H16" s="82"/>
      <c r="I16" s="83"/>
      <c r="J16" s="83"/>
      <c r="K16" s="84"/>
    </row>
    <row r="17" spans="1:14" ht="15.6" x14ac:dyDescent="0.3">
      <c r="A17" s="77" t="s">
        <v>49</v>
      </c>
      <c r="B17" s="77"/>
      <c r="C17" s="78"/>
      <c r="D17" s="67"/>
      <c r="E17" s="68"/>
      <c r="F17" s="65" t="s">
        <v>50</v>
      </c>
      <c r="G17" s="66"/>
      <c r="H17" s="82"/>
      <c r="I17" s="83"/>
      <c r="J17" s="83"/>
      <c r="K17" s="84"/>
    </row>
    <row r="18" spans="1:14" ht="15.6" x14ac:dyDescent="0.3">
      <c r="A18" s="77" t="s">
        <v>51</v>
      </c>
      <c r="B18" s="77"/>
      <c r="C18" s="78"/>
      <c r="D18" s="67"/>
      <c r="E18" s="68"/>
      <c r="F18" s="65" t="s">
        <v>52</v>
      </c>
      <c r="G18" s="66"/>
      <c r="H18" s="82"/>
      <c r="I18" s="83"/>
      <c r="J18" s="83"/>
      <c r="K18" s="84"/>
    </row>
    <row r="19" spans="1:14" ht="15.6" x14ac:dyDescent="0.3">
      <c r="A19" s="77" t="s">
        <v>53</v>
      </c>
      <c r="B19" s="77"/>
      <c r="C19" s="78"/>
      <c r="D19" s="67"/>
      <c r="E19" s="68"/>
      <c r="F19" s="65" t="s">
        <v>54</v>
      </c>
      <c r="G19" s="66"/>
      <c r="H19" s="82"/>
      <c r="I19" s="83"/>
      <c r="J19" s="83"/>
      <c r="K19" s="84"/>
    </row>
    <row r="20" spans="1:14" ht="15.6" x14ac:dyDescent="0.3">
      <c r="A20" s="77" t="s">
        <v>55</v>
      </c>
      <c r="B20" s="77"/>
      <c r="C20" s="78"/>
      <c r="D20" s="67"/>
      <c r="E20" s="68"/>
      <c r="F20" s="65" t="s">
        <v>56</v>
      </c>
      <c r="G20" s="66"/>
      <c r="H20" s="89"/>
      <c r="I20" s="90"/>
      <c r="J20" s="90"/>
      <c r="K20" s="91"/>
    </row>
    <row r="21" spans="1:14" ht="15.6" x14ac:dyDescent="0.3">
      <c r="B21" s="36"/>
      <c r="C21" s="36"/>
      <c r="D21" s="36"/>
      <c r="E21" s="36"/>
      <c r="F21" s="36"/>
      <c r="G21" s="36"/>
      <c r="H21" s="36"/>
      <c r="I21" s="36"/>
      <c r="J21" s="36"/>
      <c r="K21" s="36"/>
    </row>
    <row r="22" spans="1:14" ht="21" customHeight="1" x14ac:dyDescent="0.3">
      <c r="A22" s="79" t="s">
        <v>57</v>
      </c>
      <c r="B22" s="79"/>
      <c r="C22" s="79"/>
      <c r="D22" s="79"/>
      <c r="E22" s="79"/>
      <c r="F22" s="79"/>
      <c r="G22" s="79"/>
      <c r="H22" s="79"/>
      <c r="I22" s="79"/>
      <c r="J22" s="79"/>
      <c r="K22" s="86"/>
    </row>
    <row r="23" spans="1:14" ht="15.6" customHeight="1" x14ac:dyDescent="0.3">
      <c r="A23" s="87" t="s">
        <v>58</v>
      </c>
      <c r="B23" s="87"/>
      <c r="C23" s="88"/>
      <c r="D23" s="69"/>
      <c r="E23" s="69"/>
      <c r="F23" s="74" t="s">
        <v>59</v>
      </c>
      <c r="G23" s="75"/>
      <c r="H23" s="75"/>
      <c r="I23" s="75"/>
      <c r="J23" s="75"/>
      <c r="K23" s="76"/>
    </row>
    <row r="24" spans="1:14" ht="15.6" x14ac:dyDescent="0.3">
      <c r="A24" s="87" t="s">
        <v>60</v>
      </c>
      <c r="B24" s="87"/>
      <c r="C24" s="88"/>
      <c r="D24" s="69"/>
      <c r="E24" s="69"/>
      <c r="F24" s="74" t="s">
        <v>61</v>
      </c>
      <c r="G24" s="75"/>
      <c r="H24" s="75"/>
      <c r="I24" s="75"/>
      <c r="J24" s="75"/>
      <c r="K24" s="76"/>
    </row>
    <row r="25" spans="1:14" ht="15.6" x14ac:dyDescent="0.3">
      <c r="A25" s="70" t="s">
        <v>62</v>
      </c>
      <c r="B25" s="70"/>
      <c r="C25" s="70"/>
      <c r="D25" s="69"/>
      <c r="E25" s="69"/>
      <c r="F25" s="74" t="s">
        <v>63</v>
      </c>
      <c r="G25" s="75"/>
      <c r="H25" s="75"/>
      <c r="I25" s="75"/>
      <c r="J25" s="75"/>
      <c r="K25" s="76"/>
    </row>
    <row r="26" spans="1:14" ht="15.6" x14ac:dyDescent="0.3">
      <c r="A26" s="70" t="s">
        <v>64</v>
      </c>
      <c r="B26" s="70"/>
      <c r="C26" s="70"/>
      <c r="D26" s="69"/>
      <c r="E26" s="69"/>
      <c r="F26" s="74" t="str">
        <f>IF(D26&lt;&gt;"","Select from dropdown","Choose instrumentation first, then select from dropdown")</f>
        <v>Choose instrumentation first, then select from dropdown</v>
      </c>
      <c r="G26" s="75"/>
      <c r="H26" s="75"/>
      <c r="I26" s="75"/>
      <c r="J26" s="75"/>
      <c r="K26" s="76"/>
    </row>
    <row r="27" spans="1:14" s="36" customFormat="1" ht="15.6" x14ac:dyDescent="0.3">
      <c r="A27" s="70" t="s">
        <v>65</v>
      </c>
      <c r="B27" s="70"/>
      <c r="C27" s="70"/>
      <c r="D27" s="69"/>
      <c r="E27" s="69"/>
      <c r="F27" s="74" t="str">
        <f>IFERROR(IF(SEARCH("Lane", D26), "Select from dropdown", ""), "Auto-populated based on flow cell type")</f>
        <v>Auto-populated based on flow cell type</v>
      </c>
      <c r="G27" s="75"/>
      <c r="H27" s="75"/>
      <c r="I27" s="75"/>
      <c r="J27" s="75"/>
      <c r="K27" s="76"/>
    </row>
    <row r="28" spans="1:14" x14ac:dyDescent="0.3">
      <c r="B28" s="1"/>
      <c r="C28" s="1"/>
      <c r="D28" s="1"/>
      <c r="E28" s="1"/>
      <c r="F28" s="1"/>
      <c r="G28" s="1"/>
      <c r="H28" s="1"/>
    </row>
    <row r="29" spans="1:14" ht="21.6" thickBot="1" x14ac:dyDescent="0.35">
      <c r="A29" s="79" t="s">
        <v>66</v>
      </c>
      <c r="B29" s="79"/>
      <c r="C29" s="79"/>
      <c r="D29" s="79"/>
      <c r="E29" s="79"/>
      <c r="F29" s="79"/>
      <c r="G29" s="79"/>
      <c r="H29" s="79"/>
      <c r="I29" s="79"/>
      <c r="J29" s="79"/>
      <c r="K29" s="79"/>
    </row>
    <row r="30" spans="1:14" ht="30" thickTop="1" thickBot="1" x14ac:dyDescent="0.35">
      <c r="A30" s="44" t="s">
        <v>67</v>
      </c>
      <c r="B30" s="43" t="s">
        <v>68</v>
      </c>
      <c r="C30" s="43" t="s">
        <v>69</v>
      </c>
      <c r="D30" s="43" t="s">
        <v>70</v>
      </c>
      <c r="E30" s="43" t="s">
        <v>71</v>
      </c>
      <c r="F30" s="43" t="s">
        <v>72</v>
      </c>
      <c r="G30" s="43" t="s">
        <v>73</v>
      </c>
      <c r="H30" s="43" t="s">
        <v>74</v>
      </c>
      <c r="I30" s="43" t="s">
        <v>75</v>
      </c>
      <c r="J30" s="43" t="s">
        <v>76</v>
      </c>
      <c r="K30" s="43" t="s">
        <v>77</v>
      </c>
      <c r="N30" s="45"/>
    </row>
    <row r="31" spans="1:14" ht="15" thickTop="1" x14ac:dyDescent="0.3">
      <c r="A31" s="40">
        <v>1</v>
      </c>
      <c r="B31" s="41"/>
      <c r="C31" s="42"/>
      <c r="D31" s="16"/>
      <c r="E31" s="16"/>
      <c r="F31" s="16"/>
      <c r="G31" s="16"/>
      <c r="H31" s="15"/>
      <c r="I31" s="15"/>
      <c r="J31" s="15"/>
      <c r="K31" s="22"/>
    </row>
    <row r="32" spans="1:14" x14ac:dyDescent="0.3">
      <c r="A32" s="2">
        <v>2</v>
      </c>
      <c r="B32" s="2"/>
      <c r="C32" s="31"/>
      <c r="D32" s="18"/>
      <c r="E32" s="18"/>
      <c r="F32" s="18"/>
      <c r="G32" s="18"/>
      <c r="H32" s="17"/>
      <c r="I32" s="17"/>
      <c r="J32" s="17"/>
      <c r="K32" s="21"/>
    </row>
    <row r="33" spans="1:11" x14ac:dyDescent="0.3">
      <c r="A33" s="46">
        <v>3</v>
      </c>
      <c r="B33" s="2"/>
      <c r="C33" s="31"/>
      <c r="D33" s="18"/>
      <c r="E33" s="18"/>
      <c r="F33" s="18"/>
      <c r="G33" s="18"/>
      <c r="H33" s="17"/>
      <c r="I33" s="17"/>
      <c r="J33" s="17"/>
      <c r="K33" s="21"/>
    </row>
    <row r="34" spans="1:11" x14ac:dyDescent="0.3">
      <c r="A34" s="2">
        <v>4</v>
      </c>
      <c r="B34" s="2"/>
      <c r="C34" s="31"/>
      <c r="D34" s="18"/>
      <c r="E34" s="18"/>
      <c r="F34" s="18"/>
      <c r="G34" s="18"/>
      <c r="H34" s="17"/>
      <c r="I34" s="17"/>
      <c r="J34" s="17"/>
      <c r="K34" s="21"/>
    </row>
    <row r="35" spans="1:11" x14ac:dyDescent="0.3">
      <c r="A35" s="46">
        <v>5</v>
      </c>
      <c r="B35" s="2"/>
      <c r="C35" s="31"/>
      <c r="D35" s="18"/>
      <c r="E35" s="18"/>
      <c r="F35" s="18"/>
      <c r="G35" s="18"/>
      <c r="H35" s="17"/>
      <c r="I35" s="17"/>
      <c r="J35" s="17"/>
      <c r="K35" s="21"/>
    </row>
    <row r="36" spans="1:11" x14ac:dyDescent="0.3">
      <c r="A36" s="2">
        <v>6</v>
      </c>
      <c r="B36" s="2"/>
      <c r="C36" s="31"/>
      <c r="D36" s="18"/>
      <c r="E36" s="18"/>
      <c r="F36" s="18"/>
      <c r="G36" s="18"/>
      <c r="H36" s="17"/>
      <c r="I36" s="17"/>
      <c r="J36" s="17"/>
      <c r="K36" s="21"/>
    </row>
    <row r="37" spans="1:11" x14ac:dyDescent="0.3">
      <c r="A37" s="46">
        <v>7</v>
      </c>
      <c r="B37" s="2"/>
      <c r="C37" s="31"/>
      <c r="D37" s="18"/>
      <c r="E37" s="18"/>
      <c r="F37" s="18"/>
      <c r="G37" s="18"/>
      <c r="H37" s="17"/>
      <c r="I37" s="17"/>
      <c r="J37" s="17"/>
      <c r="K37" s="21"/>
    </row>
    <row r="38" spans="1:11" x14ac:dyDescent="0.3">
      <c r="A38" s="2">
        <v>8</v>
      </c>
      <c r="B38" s="2"/>
      <c r="C38" s="31"/>
      <c r="D38" s="18"/>
      <c r="E38" s="18"/>
      <c r="F38" s="18"/>
      <c r="G38" s="18"/>
      <c r="H38" s="17"/>
      <c r="I38" s="17"/>
      <c r="J38" s="17"/>
      <c r="K38" s="21"/>
    </row>
    <row r="39" spans="1:11" x14ac:dyDescent="0.3">
      <c r="A39" s="46">
        <v>9</v>
      </c>
      <c r="B39" s="2"/>
      <c r="C39" s="31"/>
      <c r="D39" s="18"/>
      <c r="E39" s="18"/>
      <c r="F39" s="18"/>
      <c r="G39" s="18"/>
      <c r="H39" s="17"/>
      <c r="I39" s="17"/>
      <c r="J39" s="17"/>
      <c r="K39" s="21"/>
    </row>
    <row r="40" spans="1:11" x14ac:dyDescent="0.3">
      <c r="A40" s="2">
        <v>10</v>
      </c>
      <c r="B40" s="2"/>
      <c r="C40" s="31"/>
      <c r="D40" s="18"/>
      <c r="E40" s="18"/>
      <c r="F40" s="18"/>
      <c r="G40" s="18"/>
      <c r="H40" s="17"/>
      <c r="I40" s="17"/>
      <c r="J40" s="17"/>
      <c r="K40" s="21"/>
    </row>
    <row r="41" spans="1:11" x14ac:dyDescent="0.3">
      <c r="A41" s="46">
        <v>11</v>
      </c>
      <c r="B41" s="2"/>
      <c r="C41" s="31"/>
      <c r="D41" s="18"/>
      <c r="E41" s="18"/>
      <c r="F41" s="18"/>
      <c r="G41" s="18"/>
      <c r="H41" s="17"/>
      <c r="I41" s="17"/>
      <c r="J41" s="17"/>
      <c r="K41" s="21"/>
    </row>
    <row r="42" spans="1:11" x14ac:dyDescent="0.3">
      <c r="A42" s="2">
        <v>12</v>
      </c>
      <c r="B42" s="2"/>
      <c r="C42" s="31"/>
      <c r="D42" s="18"/>
      <c r="E42" s="18"/>
      <c r="F42" s="18"/>
      <c r="G42" s="18"/>
      <c r="H42" s="17"/>
      <c r="I42" s="17"/>
      <c r="J42" s="17"/>
      <c r="K42" s="21"/>
    </row>
    <row r="43" spans="1:11" x14ac:dyDescent="0.3">
      <c r="A43" s="39">
        <v>13</v>
      </c>
      <c r="B43" s="14"/>
      <c r="C43" s="31"/>
      <c r="D43" s="18"/>
      <c r="E43" s="18"/>
      <c r="F43" s="18"/>
      <c r="G43" s="18"/>
      <c r="H43" s="17"/>
      <c r="I43" s="17"/>
      <c r="J43" s="17"/>
      <c r="K43" s="21"/>
    </row>
    <row r="44" spans="1:11" x14ac:dyDescent="0.3">
      <c r="A44" s="2">
        <v>14</v>
      </c>
      <c r="B44" s="2"/>
      <c r="C44" s="31"/>
      <c r="D44" s="18"/>
      <c r="E44" s="18"/>
      <c r="F44" s="18"/>
      <c r="G44" s="18"/>
      <c r="H44" s="17"/>
      <c r="I44" s="17"/>
      <c r="J44" s="17"/>
      <c r="K44" s="21"/>
    </row>
    <row r="45" spans="1:11" x14ac:dyDescent="0.3">
      <c r="A45" s="46">
        <v>15</v>
      </c>
      <c r="B45" s="2"/>
      <c r="C45" s="31"/>
      <c r="D45" s="18"/>
      <c r="E45" s="18"/>
      <c r="F45" s="18"/>
      <c r="G45" s="18"/>
      <c r="H45" s="17"/>
      <c r="I45" s="17"/>
      <c r="J45" s="17"/>
      <c r="K45" s="21"/>
    </row>
    <row r="46" spans="1:11" x14ac:dyDescent="0.3">
      <c r="A46" s="2">
        <v>16</v>
      </c>
      <c r="B46" s="2"/>
      <c r="C46" s="31"/>
      <c r="D46" s="18"/>
      <c r="E46" s="18"/>
      <c r="F46" s="18"/>
      <c r="G46" s="18"/>
      <c r="H46" s="17"/>
      <c r="I46" s="17"/>
      <c r="J46" s="17"/>
      <c r="K46" s="21"/>
    </row>
    <row r="47" spans="1:11" x14ac:dyDescent="0.3">
      <c r="A47" s="46">
        <v>17</v>
      </c>
      <c r="B47" s="2"/>
      <c r="C47" s="31"/>
      <c r="D47" s="18"/>
      <c r="E47" s="18"/>
      <c r="F47" s="18"/>
      <c r="G47" s="18"/>
      <c r="H47" s="17"/>
      <c r="I47" s="17"/>
      <c r="J47" s="17"/>
      <c r="K47" s="21"/>
    </row>
    <row r="48" spans="1:11" x14ac:dyDescent="0.3">
      <c r="A48" s="2">
        <v>18</v>
      </c>
      <c r="B48" s="2"/>
      <c r="C48" s="31"/>
      <c r="D48" s="18"/>
      <c r="E48" s="18"/>
      <c r="F48" s="18"/>
      <c r="G48" s="18"/>
      <c r="H48" s="17"/>
      <c r="I48" s="17"/>
      <c r="J48" s="17"/>
      <c r="K48" s="21"/>
    </row>
    <row r="49" spans="1:11" x14ac:dyDescent="0.3">
      <c r="A49" s="46">
        <v>19</v>
      </c>
      <c r="B49" s="2"/>
      <c r="C49" s="31"/>
      <c r="D49" s="18"/>
      <c r="E49" s="18"/>
      <c r="F49" s="18"/>
      <c r="G49" s="18"/>
      <c r="H49" s="17"/>
      <c r="I49" s="17"/>
      <c r="J49" s="17"/>
      <c r="K49" s="21"/>
    </row>
    <row r="50" spans="1:11" x14ac:dyDescent="0.3">
      <c r="A50" s="2">
        <v>20</v>
      </c>
      <c r="B50" s="2"/>
      <c r="C50" s="31"/>
      <c r="D50" s="18"/>
      <c r="E50" s="18"/>
      <c r="F50" s="18"/>
      <c r="G50" s="18"/>
      <c r="H50" s="17"/>
      <c r="I50" s="17"/>
      <c r="J50" s="17"/>
      <c r="K50" s="21"/>
    </row>
    <row r="52" spans="1:11" ht="21" x14ac:dyDescent="0.4">
      <c r="A52" s="73" t="s">
        <v>78</v>
      </c>
      <c r="B52" s="73"/>
      <c r="C52" s="73"/>
      <c r="D52" s="73"/>
      <c r="E52" s="73"/>
      <c r="F52" s="73"/>
      <c r="G52" s="73"/>
      <c r="H52" s="73"/>
      <c r="I52" s="73"/>
      <c r="J52" s="73"/>
      <c r="K52" s="73"/>
    </row>
    <row r="53" spans="1:11" x14ac:dyDescent="0.3">
      <c r="A53" s="64"/>
      <c r="B53" s="64"/>
      <c r="C53" s="64"/>
      <c r="D53" s="64"/>
      <c r="E53" s="64"/>
      <c r="F53" s="64"/>
      <c r="G53" s="64"/>
      <c r="H53" s="64"/>
      <c r="I53" s="64"/>
      <c r="J53" s="64"/>
      <c r="K53" s="64"/>
    </row>
    <row r="54" spans="1:11" x14ac:dyDescent="0.3">
      <c r="A54" s="64"/>
      <c r="B54" s="64"/>
      <c r="C54" s="64"/>
      <c r="D54" s="64"/>
      <c r="E54" s="64"/>
      <c r="F54" s="64"/>
      <c r="G54" s="64"/>
      <c r="H54" s="64"/>
      <c r="I54" s="64"/>
      <c r="J54" s="64"/>
      <c r="K54" s="64"/>
    </row>
    <row r="55" spans="1:11" x14ac:dyDescent="0.3">
      <c r="A55" s="64"/>
      <c r="B55" s="64"/>
      <c r="C55" s="64"/>
      <c r="D55" s="64"/>
      <c r="E55" s="64"/>
      <c r="F55" s="64"/>
      <c r="G55" s="64"/>
      <c r="H55" s="64"/>
      <c r="I55" s="64"/>
      <c r="J55" s="64"/>
      <c r="K55" s="64"/>
    </row>
    <row r="56" spans="1:11" x14ac:dyDescent="0.3">
      <c r="A56" s="64"/>
      <c r="B56" s="64"/>
      <c r="C56" s="64"/>
      <c r="D56" s="64"/>
      <c r="E56" s="64"/>
      <c r="F56" s="64"/>
      <c r="G56" s="64"/>
      <c r="H56" s="64"/>
      <c r="I56" s="64"/>
      <c r="J56" s="64"/>
      <c r="K56" s="64"/>
    </row>
    <row r="57" spans="1:11" x14ac:dyDescent="0.3">
      <c r="A57" s="64"/>
      <c r="B57" s="64"/>
      <c r="C57" s="64"/>
      <c r="D57" s="64"/>
      <c r="E57" s="64"/>
      <c r="F57" s="64"/>
      <c r="G57" s="64"/>
      <c r="H57" s="64"/>
      <c r="I57" s="64"/>
      <c r="J57" s="64"/>
      <c r="K57" s="64"/>
    </row>
  </sheetData>
  <dataConsolidate/>
  <mergeCells count="47">
    <mergeCell ref="A26:C26"/>
    <mergeCell ref="A27:C27"/>
    <mergeCell ref="A29:K29"/>
    <mergeCell ref="B7:H7"/>
    <mergeCell ref="C8:K8"/>
    <mergeCell ref="H18:K18"/>
    <mergeCell ref="H19:K19"/>
    <mergeCell ref="H16:K16"/>
    <mergeCell ref="H17:K17"/>
    <mergeCell ref="A13:K14"/>
    <mergeCell ref="A15:K15"/>
    <mergeCell ref="A22:K22"/>
    <mergeCell ref="A23:C23"/>
    <mergeCell ref="H20:K20"/>
    <mergeCell ref="A24:C24"/>
    <mergeCell ref="A2:K2"/>
    <mergeCell ref="A3:K3"/>
    <mergeCell ref="A4:K4"/>
    <mergeCell ref="A5:K5"/>
    <mergeCell ref="A52:K52"/>
    <mergeCell ref="D27:E27"/>
    <mergeCell ref="F23:K23"/>
    <mergeCell ref="F24:K24"/>
    <mergeCell ref="F25:K25"/>
    <mergeCell ref="F26:K26"/>
    <mergeCell ref="F27:K27"/>
    <mergeCell ref="A16:C16"/>
    <mergeCell ref="A17:C17"/>
    <mergeCell ref="A18:C18"/>
    <mergeCell ref="A19:C19"/>
    <mergeCell ref="A20:C20"/>
    <mergeCell ref="A53:K57"/>
    <mergeCell ref="F16:G16"/>
    <mergeCell ref="F17:G17"/>
    <mergeCell ref="F18:G18"/>
    <mergeCell ref="F19:G19"/>
    <mergeCell ref="F20:G20"/>
    <mergeCell ref="D16:E16"/>
    <mergeCell ref="D17:E17"/>
    <mergeCell ref="D18:E18"/>
    <mergeCell ref="D19:E19"/>
    <mergeCell ref="D20:E20"/>
    <mergeCell ref="D23:E23"/>
    <mergeCell ref="D24:E24"/>
    <mergeCell ref="D25:E25"/>
    <mergeCell ref="D26:E26"/>
    <mergeCell ref="A25:C25"/>
  </mergeCells>
  <conditionalFormatting sqref="A25:A27 D25:D27 F26:F27">
    <cfRule type="expression" dxfId="25" priority="2">
      <formula>$D$24&lt;&gt;"Yes"</formula>
    </cfRule>
  </conditionalFormatting>
  <conditionalFormatting sqref="C31:C50">
    <cfRule type="duplicateValues" dxfId="24" priority="5"/>
  </conditionalFormatting>
  <conditionalFormatting sqref="D23:D27">
    <cfRule type="containsBlanks" dxfId="23" priority="4">
      <formula>LEN(TRIM(D23))=0</formula>
    </cfRule>
  </conditionalFormatting>
  <conditionalFormatting sqref="F26:F27">
    <cfRule type="containsText" dxfId="22" priority="3" operator="containsText" text="sheets">
      <formula>NOT(ISERROR(SEARCH("sheets",F26)))</formula>
    </cfRule>
  </conditionalFormatting>
  <conditionalFormatting sqref="I30:J50">
    <cfRule type="expression" dxfId="21" priority="1">
      <formula>$D$23&lt;&gt;"RNA"</formula>
    </cfRule>
  </conditionalFormatting>
  <dataValidations count="10">
    <dataValidation type="list" allowBlank="1" showInputMessage="1" showErrorMessage="1" sqref="H58:H1048576 H51" xr:uid="{00000000-0002-0000-0100-000000000000}">
      <formula1>"DNA,RNA"</formula1>
    </dataValidation>
    <dataValidation type="list" allowBlank="1" showInputMessage="1" showErrorMessage="1" sqref="F20" xr:uid="{A6977DB2-A5AB-4989-8757-7E86FE7AD3A3}">
      <formula1>"Yes-Additional fees will apply for sample return,No"</formula1>
    </dataValidation>
    <dataValidation type="list" allowBlank="1" showErrorMessage="1" sqref="H20" xr:uid="{C5442E81-9A14-4ED3-A5AC-836725107F33}">
      <formula1>"Standard, Express (Additional Fees Apply)"</formula1>
    </dataValidation>
    <dataValidation type="list" allowBlank="1" showInputMessage="1" showErrorMessage="1" sqref="D20" xr:uid="{EF2C8FFD-DFBC-437D-BE5C-B315CBB76221}">
      <formula1>"Yes (Additional Fees Apply), No"</formula1>
    </dataValidation>
    <dataValidation operator="greaterThan" allowBlank="1" showInputMessage="1" showErrorMessage="1" sqref="D27" xr:uid="{065133C0-3855-4884-9B2A-A801B7617166}"/>
    <dataValidation type="list" allowBlank="1" showInputMessage="1" showErrorMessage="1" sqref="D23" xr:uid="{C684A42F-64D4-470A-9BCE-4442D62EFF52}">
      <formula1>"DNA, RNA"</formula1>
    </dataValidation>
    <dataValidation type="list" allowBlank="1" showInputMessage="1" showErrorMessage="1" sqref="D24" xr:uid="{FBDEA7D9-24A7-4CA2-8C5E-410E68F85BF9}">
      <formula1>"Yes, No"</formula1>
    </dataValidation>
    <dataValidation type="decimal" operator="greaterThan" allowBlank="1" showInputMessage="1" showErrorMessage="1" promptTitle="Requirements" prompt="Must be a positive numeric value" sqref="E31:F50" xr:uid="{C91B361C-B3D3-4BC2-9DDA-F40B81D9EAC7}">
      <formula1>0</formula1>
    </dataValidation>
    <dataValidation type="decimal" operator="greaterThan" allowBlank="1" showInputMessage="1" showErrorMessage="1" promptTitle="Requirements" prompt="Must be a positive numeric value." sqref="H31:J50" xr:uid="{FECCE660-1FB7-4EC6-9295-D98AEC9FBCD7}">
      <formula1>0</formula1>
    </dataValidation>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C31:C50" xr:uid="{150A9CCF-706D-411B-BF85-2CF648DD73F3}">
      <formula1>ISNUMBER(SUMPRODUCT(SEARCH(MID(C31,ROW(INDIRECT("1:"&amp;LEN(A3))),1),"0123456789abcdefghijklmnopqrstuvwxyzABCDEFGHIJKLMNOPQRSTUVWXYZ-_")))</formula1>
    </dataValidation>
  </dataValidations>
  <hyperlinks>
    <hyperlink ref="K10" r:id="rId1" xr:uid="{7F68D8A0-86F6-45B1-A718-0333D6F779BF}"/>
  </hyperlinks>
  <pageMargins left="0.25" right="0.25" top="0.75" bottom="0.75" header="0.3" footer="0.3"/>
  <pageSetup scale="83" fitToHeight="0" orientation="portrait" r:id="rId2"/>
  <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E7E427E2-0795-406F-A0D9-3CC816B0635E}">
          <x14:formula1>
            <xm:f>'Run Types'!$A$12:$A$19</xm:f>
          </x14:formula1>
          <xm:sqref>D26</xm:sqref>
        </x14:dataValidation>
        <x14:dataValidation type="list" allowBlank="1" showInputMessage="1" showErrorMessage="1" xr:uid="{85732923-17C8-4D44-9C60-2D0637402072}">
          <x14:formula1>
            <xm:f>'Run Types'!$I$12:$I$17</xm:f>
          </x14:formula1>
          <xm:sqref>D31:D50</xm:sqref>
        </x14:dataValidation>
        <x14:dataValidation type="list" allowBlank="1" showInputMessage="1" showErrorMessage="1" xr:uid="{84F728F6-FB93-4638-92E0-15F167B2EE99}">
          <x14:formula1>
            <xm:f>'Run Types'!$K$2:$K$6</xm:f>
          </x14:formula1>
          <xm:sqref>G31:G50</xm:sqref>
        </x14:dataValidation>
        <x14:dataValidation type="list" allowBlank="1" showInputMessage="1" showErrorMessage="1" xr:uid="{7EA772FF-698A-4864-98A3-C3741C78BC8E}">
          <x14:formula1>
            <xm:f>'Run Types'!$A$1:$G$1</xm:f>
          </x14:formula1>
          <xm:sqref>D25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EB64-48CA-40F1-A331-91823F801BE5}">
  <sheetPr>
    <tabColor theme="6"/>
    <pageSetUpPr fitToPage="1"/>
  </sheetPr>
  <dimension ref="A1:Q147"/>
  <sheetViews>
    <sheetView workbookViewId="0">
      <pane ySplit="5" topLeftCell="A6" activePane="bottomLeft" state="frozen"/>
      <selection pane="bottomLeft" activeCell="D16" sqref="D16:F16"/>
    </sheetView>
  </sheetViews>
  <sheetFormatPr defaultRowHeight="14.4" x14ac:dyDescent="0.3"/>
  <cols>
    <col min="1" max="8" width="8.88671875" customWidth="1"/>
    <col min="14" max="17" width="8.88671875" hidden="1" customWidth="1"/>
  </cols>
  <sheetData>
    <row r="1" spans="1:13" ht="15.6" x14ac:dyDescent="0.3">
      <c r="A1" s="23" t="s">
        <v>37</v>
      </c>
      <c r="C1" s="23"/>
      <c r="D1" s="23"/>
      <c r="E1" s="23"/>
      <c r="F1" s="23"/>
      <c r="G1" s="23"/>
      <c r="I1" s="23"/>
      <c r="J1" s="23"/>
    </row>
    <row r="2" spans="1:13" ht="15.6" customHeight="1" x14ac:dyDescent="0.3">
      <c r="A2" s="71" t="s">
        <v>38</v>
      </c>
      <c r="B2" s="71"/>
      <c r="C2" s="71"/>
      <c r="D2" s="71"/>
      <c r="E2" s="71"/>
      <c r="F2" s="71"/>
      <c r="G2" s="71"/>
      <c r="H2" s="71"/>
      <c r="I2" s="71"/>
      <c r="J2" s="71"/>
      <c r="K2" s="71"/>
      <c r="L2" s="71"/>
      <c r="M2" s="71"/>
    </row>
    <row r="3" spans="1:13" ht="15.6" x14ac:dyDescent="0.3">
      <c r="A3" s="72" t="s">
        <v>79</v>
      </c>
      <c r="B3" s="72"/>
      <c r="C3" s="72"/>
      <c r="D3" s="72"/>
      <c r="E3" s="72"/>
      <c r="F3" s="72"/>
      <c r="G3" s="72"/>
      <c r="H3" s="72"/>
      <c r="I3" s="72"/>
      <c r="J3" s="72"/>
      <c r="K3" s="72"/>
      <c r="L3" s="72"/>
      <c r="M3" s="72"/>
    </row>
    <row r="4" spans="1:13" ht="15.6" customHeight="1" x14ac:dyDescent="0.3">
      <c r="A4" s="71" t="s">
        <v>40</v>
      </c>
      <c r="B4" s="71"/>
      <c r="C4" s="71"/>
      <c r="D4" s="71"/>
      <c r="E4" s="71"/>
      <c r="F4" s="71"/>
      <c r="G4" s="71"/>
      <c r="H4" s="71"/>
      <c r="I4" s="71"/>
      <c r="J4" s="71"/>
      <c r="K4" s="71"/>
      <c r="L4" s="71"/>
      <c r="M4" s="71"/>
    </row>
    <row r="5" spans="1:13" ht="15.6" customHeight="1" x14ac:dyDescent="0.3">
      <c r="A5" s="71" t="s">
        <v>41</v>
      </c>
      <c r="B5" s="71"/>
      <c r="C5" s="71"/>
      <c r="D5" s="71"/>
      <c r="E5" s="71"/>
      <c r="F5" s="71"/>
      <c r="G5" s="71"/>
      <c r="H5" s="71"/>
      <c r="I5" s="71"/>
      <c r="J5" s="71"/>
      <c r="K5" s="71"/>
      <c r="L5" s="71"/>
      <c r="M5" s="71"/>
    </row>
    <row r="6" spans="1:13" x14ac:dyDescent="0.3">
      <c r="C6" s="32"/>
      <c r="D6" s="32"/>
      <c r="E6" s="32"/>
      <c r="F6" s="32"/>
      <c r="G6" s="32"/>
    </row>
    <row r="7" spans="1:13" x14ac:dyDescent="0.3">
      <c r="B7" s="80"/>
      <c r="C7" s="80"/>
      <c r="D7" s="80"/>
      <c r="E7" s="80"/>
      <c r="F7" s="80"/>
      <c r="G7" s="80"/>
      <c r="H7" s="80"/>
    </row>
    <row r="8" spans="1:13" ht="15.6" x14ac:dyDescent="0.3">
      <c r="A8" s="24"/>
      <c r="C8" s="81" t="str">
        <f>Instructions!A52</f>
        <v>SeqMatic Sample Submission Form Version 19.0.5 - Library Preparation - December 2025</v>
      </c>
      <c r="D8" s="81"/>
      <c r="E8" s="81"/>
      <c r="F8" s="81"/>
      <c r="G8" s="81"/>
      <c r="H8" s="81"/>
      <c r="I8" s="81"/>
      <c r="J8" s="81"/>
      <c r="K8" s="81"/>
      <c r="L8" s="81"/>
      <c r="M8" s="81"/>
    </row>
    <row r="9" spans="1:13" ht="15.6" x14ac:dyDescent="0.3">
      <c r="A9" s="24"/>
      <c r="B9" s="24"/>
      <c r="C9" s="24"/>
      <c r="D9" s="24"/>
      <c r="E9" s="24"/>
      <c r="G9" s="24"/>
      <c r="H9" s="34" t="s">
        <v>42</v>
      </c>
      <c r="I9" s="33" t="s">
        <v>43</v>
      </c>
      <c r="J9" s="24"/>
      <c r="M9" s="34" t="s">
        <v>44</v>
      </c>
    </row>
    <row r="10" spans="1:13" ht="15.6" x14ac:dyDescent="0.3">
      <c r="A10" s="24"/>
      <c r="B10" s="24"/>
      <c r="C10" s="24"/>
      <c r="D10" s="24"/>
      <c r="E10" s="24"/>
      <c r="G10" s="23"/>
      <c r="H10" s="23"/>
      <c r="I10" s="33" t="str">
        <f>Instructions!A17</f>
        <v>48383 Fremont Blvd</v>
      </c>
      <c r="J10" s="24"/>
      <c r="M10" s="35" t="s">
        <v>45</v>
      </c>
    </row>
    <row r="11" spans="1:13" ht="15.6" x14ac:dyDescent="0.3">
      <c r="A11" s="24"/>
      <c r="B11" s="24"/>
      <c r="C11" s="24"/>
      <c r="D11" s="24"/>
      <c r="E11" s="24"/>
      <c r="G11" s="23"/>
      <c r="H11" s="23"/>
      <c r="I11" s="33" t="str">
        <f>Instructions!A18</f>
        <v>Suite 120</v>
      </c>
      <c r="J11" s="24"/>
      <c r="M11" s="35"/>
    </row>
    <row r="12" spans="1:13" ht="15.6" x14ac:dyDescent="0.3">
      <c r="A12" s="24"/>
      <c r="B12" s="24"/>
      <c r="C12" s="24"/>
      <c r="D12" s="24"/>
      <c r="E12" s="24"/>
      <c r="G12" s="23"/>
      <c r="H12" s="23"/>
      <c r="I12" s="33" t="str">
        <f>Instructions!A19</f>
        <v>Fremont, CA 94538</v>
      </c>
      <c r="J12" s="24"/>
      <c r="K12" s="19"/>
    </row>
    <row r="13" spans="1:13" ht="14.4" customHeight="1" x14ac:dyDescent="0.3">
      <c r="A13" s="85" t="str">
        <f>_xlfn.TEXTJOIN(" ",TRUE,"Submission Form for",D23,"Library Preparation")</f>
        <v>Submission Form for Library Preparation</v>
      </c>
      <c r="B13" s="85"/>
      <c r="C13" s="85"/>
      <c r="D13" s="85"/>
      <c r="E13" s="85"/>
      <c r="F13" s="85"/>
      <c r="G13" s="85"/>
      <c r="H13" s="85"/>
      <c r="I13" s="85"/>
      <c r="J13" s="85"/>
      <c r="K13" s="85"/>
      <c r="L13" s="85"/>
      <c r="M13" s="85"/>
    </row>
    <row r="14" spans="1:13" ht="14.4" customHeight="1" x14ac:dyDescent="0.3">
      <c r="A14" s="85"/>
      <c r="B14" s="85"/>
      <c r="C14" s="85"/>
      <c r="D14" s="85"/>
      <c r="E14" s="85"/>
      <c r="F14" s="85"/>
      <c r="G14" s="85"/>
      <c r="H14" s="85"/>
      <c r="I14" s="85"/>
      <c r="J14" s="85"/>
      <c r="K14" s="85"/>
      <c r="L14" s="85"/>
      <c r="M14" s="85"/>
    </row>
    <row r="15" spans="1:13" ht="21" x14ac:dyDescent="0.4">
      <c r="A15" s="108" t="s">
        <v>46</v>
      </c>
      <c r="B15" s="108"/>
      <c r="C15" s="108"/>
      <c r="D15" s="108"/>
      <c r="E15" s="108"/>
      <c r="F15" s="108"/>
      <c r="G15" s="108"/>
      <c r="H15" s="108"/>
      <c r="I15" s="108"/>
      <c r="J15" s="108"/>
      <c r="K15" s="108"/>
      <c r="L15" s="108"/>
      <c r="M15" s="108"/>
    </row>
    <row r="16" spans="1:13" ht="15.6" x14ac:dyDescent="0.3">
      <c r="A16" s="107" t="s">
        <v>47</v>
      </c>
      <c r="B16" s="107"/>
      <c r="C16" s="107"/>
      <c r="D16" s="106"/>
      <c r="E16" s="106"/>
      <c r="F16" s="106"/>
      <c r="G16" s="111" t="s">
        <v>48</v>
      </c>
      <c r="H16" s="111"/>
      <c r="I16" s="111"/>
      <c r="J16" s="82"/>
      <c r="K16" s="83"/>
      <c r="L16" s="83"/>
      <c r="M16" s="84"/>
    </row>
    <row r="17" spans="1:13" ht="15.6" x14ac:dyDescent="0.3">
      <c r="A17" s="107" t="s">
        <v>49</v>
      </c>
      <c r="B17" s="107"/>
      <c r="C17" s="107"/>
      <c r="D17" s="106"/>
      <c r="E17" s="106"/>
      <c r="F17" s="106"/>
      <c r="G17" s="111" t="s">
        <v>50</v>
      </c>
      <c r="H17" s="111"/>
      <c r="I17" s="111"/>
      <c r="J17" s="82"/>
      <c r="K17" s="83"/>
      <c r="L17" s="83"/>
      <c r="M17" s="84"/>
    </row>
    <row r="18" spans="1:13" ht="15.6" x14ac:dyDescent="0.3">
      <c r="A18" s="107" t="s">
        <v>51</v>
      </c>
      <c r="B18" s="107"/>
      <c r="C18" s="107"/>
      <c r="D18" s="106"/>
      <c r="E18" s="106"/>
      <c r="F18" s="106"/>
      <c r="G18" s="111" t="s">
        <v>52</v>
      </c>
      <c r="H18" s="111"/>
      <c r="I18" s="111"/>
      <c r="J18" s="82"/>
      <c r="K18" s="83"/>
      <c r="L18" s="83"/>
      <c r="M18" s="84"/>
    </row>
    <row r="19" spans="1:13" ht="15.6" x14ac:dyDescent="0.3">
      <c r="A19" s="107" t="s">
        <v>53</v>
      </c>
      <c r="B19" s="107"/>
      <c r="C19" s="107"/>
      <c r="D19" s="106"/>
      <c r="E19" s="106"/>
      <c r="F19" s="106"/>
      <c r="G19" s="111" t="s">
        <v>54</v>
      </c>
      <c r="H19" s="111"/>
      <c r="I19" s="111"/>
      <c r="J19" s="82"/>
      <c r="K19" s="83"/>
      <c r="L19" s="83"/>
      <c r="M19" s="84"/>
    </row>
    <row r="20" spans="1:13" ht="15.6" x14ac:dyDescent="0.3">
      <c r="A20" s="107" t="s">
        <v>55</v>
      </c>
      <c r="B20" s="107"/>
      <c r="C20" s="107"/>
      <c r="D20" s="106"/>
      <c r="E20" s="106"/>
      <c r="F20" s="106"/>
      <c r="G20" s="111" t="s">
        <v>56</v>
      </c>
      <c r="H20" s="111"/>
      <c r="I20" s="111"/>
      <c r="J20" s="89" t="s">
        <v>80</v>
      </c>
      <c r="K20" s="90"/>
      <c r="L20" s="90"/>
      <c r="M20" s="91"/>
    </row>
    <row r="22" spans="1:13" ht="21" x14ac:dyDescent="0.3">
      <c r="A22" s="103" t="s">
        <v>57</v>
      </c>
      <c r="B22" s="103"/>
      <c r="C22" s="103"/>
      <c r="D22" s="103"/>
      <c r="E22" s="103"/>
      <c r="F22" s="103"/>
      <c r="G22" s="103"/>
      <c r="H22" s="103"/>
      <c r="I22" s="103"/>
      <c r="J22" s="103"/>
      <c r="K22" s="103"/>
      <c r="L22" s="103"/>
      <c r="M22" s="103"/>
    </row>
    <row r="23" spans="1:13" ht="15.6" x14ac:dyDescent="0.3">
      <c r="A23" s="100" t="s">
        <v>58</v>
      </c>
      <c r="B23" s="101"/>
      <c r="C23" s="102"/>
      <c r="D23" s="69"/>
      <c r="E23" s="69"/>
      <c r="F23" s="69"/>
      <c r="G23" s="112" t="s">
        <v>59</v>
      </c>
      <c r="H23" s="112"/>
      <c r="I23" s="112"/>
      <c r="J23" s="112"/>
      <c r="K23" s="112"/>
      <c r="L23" s="112"/>
      <c r="M23" s="112"/>
    </row>
    <row r="24" spans="1:13" ht="15.6" x14ac:dyDescent="0.3">
      <c r="A24" s="37" t="s">
        <v>60</v>
      </c>
      <c r="B24" s="37"/>
      <c r="C24" s="37"/>
      <c r="D24" s="69"/>
      <c r="E24" s="69"/>
      <c r="F24" s="69"/>
      <c r="G24" s="112" t="s">
        <v>61</v>
      </c>
      <c r="H24" s="112"/>
      <c r="I24" s="112"/>
      <c r="J24" s="112"/>
      <c r="K24" s="112"/>
      <c r="L24" s="112"/>
      <c r="M24" s="112"/>
    </row>
    <row r="25" spans="1:13" ht="15.6" x14ac:dyDescent="0.3">
      <c r="A25" s="70" t="s">
        <v>62</v>
      </c>
      <c r="B25" s="70"/>
      <c r="C25" s="70"/>
      <c r="D25" s="69"/>
      <c r="E25" s="69"/>
      <c r="F25" s="69"/>
      <c r="G25" s="112" t="str">
        <f>IF(D24="Yes", _xlfn.TEXTJOIN(", ", TRUE, 'Run Types'!A1:G1), "")</f>
        <v/>
      </c>
      <c r="H25" s="112"/>
      <c r="I25" s="112"/>
      <c r="J25" s="112"/>
      <c r="K25" s="112"/>
      <c r="L25" s="112"/>
      <c r="M25" s="112"/>
    </row>
    <row r="26" spans="1:13" ht="15.6" x14ac:dyDescent="0.3">
      <c r="A26" s="70" t="s">
        <v>64</v>
      </c>
      <c r="B26" s="70"/>
      <c r="C26" s="70"/>
      <c r="D26" s="69"/>
      <c r="E26" s="69"/>
      <c r="F26" s="69"/>
      <c r="G26" s="112" t="str">
        <f>IF(D26&lt;&gt;"","Select from dropdown","Choose instrumentation first, then select from dropdown")</f>
        <v>Choose instrumentation first, then select from dropdown</v>
      </c>
      <c r="H26" s="112"/>
      <c r="I26" s="112"/>
      <c r="J26" s="112"/>
      <c r="K26" s="112"/>
      <c r="L26" s="112"/>
      <c r="M26" s="112"/>
    </row>
    <row r="27" spans="1:13" ht="15.6" x14ac:dyDescent="0.3">
      <c r="A27" s="70" t="s">
        <v>65</v>
      </c>
      <c r="B27" s="70"/>
      <c r="C27" s="70"/>
      <c r="D27" s="69" t="str">
        <f>IF(D25&lt;&gt;"", IFERROR(IF(SEARCH("Lane", D26),""),VLOOKUP(D26,'Run Types'!M2:N21,2,FALSE)), "")</f>
        <v/>
      </c>
      <c r="E27" s="69"/>
      <c r="F27" s="69"/>
      <c r="G27" s="112" t="str">
        <f>IFERROR(IF(SEARCH("Lane", D26), "Select from dropdown", ""), "Auto-populated based on flow cell type")</f>
        <v>Auto-populated based on flow cell type</v>
      </c>
      <c r="H27" s="112"/>
      <c r="I27" s="112"/>
      <c r="J27" s="112"/>
      <c r="K27" s="112"/>
      <c r="L27" s="112"/>
      <c r="M27" s="112"/>
    </row>
    <row r="29" spans="1:13" ht="21" x14ac:dyDescent="0.4">
      <c r="A29" s="105" t="s">
        <v>81</v>
      </c>
      <c r="B29" s="105"/>
      <c r="C29" s="105"/>
      <c r="D29" s="105"/>
      <c r="E29" s="105"/>
      <c r="F29" s="105"/>
      <c r="G29" s="105"/>
      <c r="H29" s="105"/>
      <c r="I29" s="105"/>
      <c r="J29" s="105"/>
      <c r="K29" s="105"/>
      <c r="L29" s="105"/>
      <c r="M29" s="105"/>
    </row>
    <row r="30" spans="1:13" ht="15.6" x14ac:dyDescent="0.3">
      <c r="A30" s="104" t="s">
        <v>82</v>
      </c>
      <c r="B30" s="104"/>
      <c r="C30" s="104"/>
      <c r="D30" s="89"/>
      <c r="E30" s="90"/>
      <c r="F30" s="91"/>
      <c r="G30" s="104" t="s">
        <v>83</v>
      </c>
      <c r="H30" s="104"/>
      <c r="I30" s="104"/>
      <c r="J30" s="113"/>
      <c r="K30" s="113"/>
      <c r="L30" s="113"/>
      <c r="M30" s="113"/>
    </row>
    <row r="31" spans="1:13" x14ac:dyDescent="0.3">
      <c r="A31" s="56"/>
      <c r="B31" s="57"/>
      <c r="C31" s="57"/>
      <c r="D31" s="57"/>
      <c r="E31" s="57"/>
      <c r="F31" s="57"/>
      <c r="G31" s="57"/>
      <c r="H31" s="57"/>
      <c r="I31" s="57"/>
      <c r="J31" s="56"/>
      <c r="K31" s="56"/>
      <c r="L31" s="56"/>
      <c r="M31" s="56"/>
    </row>
    <row r="32" spans="1:13" ht="15.6" x14ac:dyDescent="0.3">
      <c r="A32" s="56"/>
      <c r="B32" s="109" t="s">
        <v>84</v>
      </c>
      <c r="C32" s="109"/>
      <c r="D32" s="109"/>
      <c r="E32" s="109"/>
      <c r="F32" s="109"/>
      <c r="G32" s="109"/>
      <c r="H32" s="109"/>
      <c r="I32" s="109"/>
      <c r="J32" s="109"/>
      <c r="K32" s="109"/>
      <c r="L32" s="109"/>
      <c r="M32" s="109"/>
    </row>
    <row r="33" spans="1:17" ht="15.6" x14ac:dyDescent="0.3">
      <c r="A33" s="56"/>
      <c r="B33" s="110" t="s">
        <v>85</v>
      </c>
      <c r="C33" s="110"/>
      <c r="D33" s="110"/>
      <c r="E33" s="110"/>
      <c r="F33" s="110"/>
      <c r="G33" s="110"/>
      <c r="H33" s="110"/>
      <c r="I33" s="110"/>
      <c r="J33" s="110"/>
      <c r="K33" s="110"/>
      <c r="L33" s="110"/>
      <c r="M33" s="110"/>
    </row>
    <row r="34" spans="1:17" x14ac:dyDescent="0.3">
      <c r="A34" s="54" t="str">
        <f>IF(D30="","",D30)</f>
        <v/>
      </c>
      <c r="B34" s="54">
        <v>1</v>
      </c>
      <c r="C34" s="54">
        <v>2</v>
      </c>
      <c r="D34" s="54">
        <v>3</v>
      </c>
      <c r="E34" s="54">
        <v>4</v>
      </c>
      <c r="F34" s="54">
        <v>5</v>
      </c>
      <c r="G34" s="54">
        <v>6</v>
      </c>
      <c r="H34" s="54">
        <v>7</v>
      </c>
      <c r="I34" s="54">
        <v>8</v>
      </c>
      <c r="J34" s="54">
        <v>9</v>
      </c>
      <c r="K34" s="54">
        <v>10</v>
      </c>
      <c r="L34" s="54">
        <v>11</v>
      </c>
      <c r="M34" s="54">
        <v>12</v>
      </c>
    </row>
    <row r="35" spans="1:17" x14ac:dyDescent="0.3">
      <c r="A35" s="55" t="s">
        <v>86</v>
      </c>
      <c r="B35" s="31"/>
      <c r="C35" s="31"/>
      <c r="D35" s="31"/>
      <c r="E35" s="31"/>
      <c r="F35" s="31"/>
      <c r="G35" s="31"/>
      <c r="H35" s="31"/>
      <c r="I35" s="31"/>
      <c r="J35" s="31"/>
      <c r="K35" s="31"/>
      <c r="L35" s="31"/>
      <c r="M35" s="31"/>
    </row>
    <row r="36" spans="1:17" x14ac:dyDescent="0.3">
      <c r="A36" s="55" t="s">
        <v>87</v>
      </c>
      <c r="B36" s="114"/>
      <c r="C36" s="31"/>
      <c r="D36" s="31"/>
      <c r="E36" s="31"/>
      <c r="F36" s="31"/>
      <c r="G36" s="31"/>
      <c r="H36" s="31"/>
      <c r="I36" s="31"/>
      <c r="J36" s="31"/>
      <c r="K36" s="31"/>
      <c r="L36" s="31"/>
      <c r="M36" s="31"/>
    </row>
    <row r="37" spans="1:17" x14ac:dyDescent="0.3">
      <c r="A37" s="55" t="s">
        <v>88</v>
      </c>
      <c r="B37" s="31"/>
      <c r="C37" s="31"/>
      <c r="D37" s="31"/>
      <c r="E37" s="31"/>
      <c r="F37" s="31"/>
      <c r="G37" s="31"/>
      <c r="H37" s="31"/>
      <c r="I37" s="31"/>
      <c r="J37" s="31"/>
      <c r="K37" s="31"/>
      <c r="L37" s="31"/>
      <c r="M37" s="31"/>
    </row>
    <row r="38" spans="1:17" x14ac:dyDescent="0.3">
      <c r="A38" s="55" t="s">
        <v>89</v>
      </c>
      <c r="B38" s="31"/>
      <c r="C38" s="31"/>
      <c r="D38" s="31"/>
      <c r="E38" s="31"/>
      <c r="F38" s="31"/>
      <c r="G38" s="31"/>
      <c r="H38" s="31"/>
      <c r="I38" s="31"/>
      <c r="J38" s="31"/>
      <c r="K38" s="31"/>
      <c r="L38" s="31"/>
      <c r="M38" s="31"/>
    </row>
    <row r="39" spans="1:17" x14ac:dyDescent="0.3">
      <c r="A39" s="55" t="s">
        <v>90</v>
      </c>
      <c r="B39" s="31"/>
      <c r="C39" s="31"/>
      <c r="D39" s="31"/>
      <c r="E39" s="31"/>
      <c r="F39" s="31"/>
      <c r="G39" s="31"/>
      <c r="H39" s="31"/>
      <c r="I39" s="31"/>
      <c r="J39" s="31"/>
      <c r="K39" s="31"/>
      <c r="L39" s="31"/>
      <c r="M39" s="31"/>
    </row>
    <row r="40" spans="1:17" x14ac:dyDescent="0.3">
      <c r="A40" s="55" t="s">
        <v>91</v>
      </c>
      <c r="B40" s="31"/>
      <c r="C40" s="31"/>
      <c r="D40" s="31"/>
      <c r="E40" s="31"/>
      <c r="F40" s="31"/>
      <c r="G40" s="31"/>
      <c r="H40" s="31"/>
      <c r="I40" s="31"/>
      <c r="J40" s="31"/>
      <c r="K40" s="31"/>
      <c r="L40" s="31"/>
      <c r="M40" s="31"/>
    </row>
    <row r="41" spans="1:17" x14ac:dyDescent="0.3">
      <c r="A41" s="55" t="s">
        <v>92</v>
      </c>
      <c r="B41" s="31"/>
      <c r="C41" s="31"/>
      <c r="D41" s="31"/>
      <c r="E41" s="31"/>
      <c r="F41" s="31"/>
      <c r="G41" s="31"/>
      <c r="H41" s="31"/>
      <c r="I41" s="31"/>
      <c r="J41" s="31"/>
      <c r="K41" s="31"/>
      <c r="L41" s="31"/>
      <c r="M41" s="31"/>
    </row>
    <row r="42" spans="1:17" x14ac:dyDescent="0.3">
      <c r="A42" s="55" t="s">
        <v>93</v>
      </c>
      <c r="B42" s="31"/>
      <c r="C42" s="31"/>
      <c r="D42" s="31"/>
      <c r="E42" s="31"/>
      <c r="F42" s="31"/>
      <c r="G42" s="31"/>
      <c r="H42" s="31"/>
      <c r="I42" s="31"/>
      <c r="J42" s="31"/>
      <c r="K42" s="31"/>
      <c r="L42" s="31"/>
      <c r="M42" s="31"/>
    </row>
    <row r="44" spans="1:17" ht="28.8" x14ac:dyDescent="0.3">
      <c r="A44" s="117" t="s">
        <v>67</v>
      </c>
      <c r="B44" s="118" t="s">
        <v>94</v>
      </c>
      <c r="C44" s="118" t="s">
        <v>95</v>
      </c>
      <c r="D44" s="118" t="s">
        <v>69</v>
      </c>
      <c r="E44" s="118" t="s">
        <v>96</v>
      </c>
      <c r="F44" s="118" t="s">
        <v>71</v>
      </c>
      <c r="G44" s="118" t="s">
        <v>97</v>
      </c>
      <c r="H44" s="118" t="s">
        <v>73</v>
      </c>
      <c r="I44" s="118" t="s">
        <v>98</v>
      </c>
      <c r="J44" s="118" t="s">
        <v>75</v>
      </c>
      <c r="K44" s="119" t="s">
        <v>99</v>
      </c>
      <c r="L44" s="98" t="s">
        <v>77</v>
      </c>
      <c r="M44" s="99"/>
    </row>
    <row r="45" spans="1:17" x14ac:dyDescent="0.3">
      <c r="A45" s="115">
        <v>1</v>
      </c>
      <c r="B45" s="46" t="s">
        <v>100</v>
      </c>
      <c r="C45" s="46" t="str">
        <f ca="1">IF(Q45=0, "", Q45)</f>
        <v/>
      </c>
      <c r="D45" s="46"/>
      <c r="E45" s="46"/>
      <c r="F45" s="46"/>
      <c r="G45" s="46"/>
      <c r="H45" s="46"/>
      <c r="I45" s="46"/>
      <c r="J45" s="46"/>
      <c r="K45" s="123"/>
      <c r="L45" s="96"/>
      <c r="M45" s="97"/>
      <c r="N45">
        <f>CODE(LEFT(B45))-30</f>
        <v>35</v>
      </c>
      <c r="O45">
        <f>_xlfn.NUMBERVALUE(RIGHT(B45, 2))+1</f>
        <v>2</v>
      </c>
      <c r="P45" t="str">
        <f t="shared" ref="P45:P109" si="0">"R"&amp;N45&amp;"C"&amp;O45</f>
        <v>R35C2</v>
      </c>
      <c r="Q45" cm="1">
        <f t="array" aca="1" ref="Q45" ca="1">INDIRECT(P45, FALSE)</f>
        <v>0</v>
      </c>
    </row>
    <row r="46" spans="1:17" x14ac:dyDescent="0.3">
      <c r="A46" s="116">
        <f>A45+1</f>
        <v>2</v>
      </c>
      <c r="B46" s="2" t="s">
        <v>101</v>
      </c>
      <c r="C46" s="2" t="str">
        <f t="shared" ref="C46:C109" ca="1" si="1">IF(Q46=0, "", Q46)</f>
        <v/>
      </c>
      <c r="D46" s="2"/>
      <c r="E46" s="2"/>
      <c r="F46" s="2"/>
      <c r="G46" s="2"/>
      <c r="H46" s="2"/>
      <c r="I46" s="2"/>
      <c r="J46" s="2"/>
      <c r="K46" s="124"/>
      <c r="L46" s="94"/>
      <c r="M46" s="95"/>
      <c r="N46">
        <f t="shared" ref="N46:N109" si="2">CODE(LEFT(B46))-30</f>
        <v>35</v>
      </c>
      <c r="O46">
        <f t="shared" ref="O46:O109" si="3">_xlfn.NUMBERVALUE(RIGHT(B46, 2))+1</f>
        <v>3</v>
      </c>
      <c r="P46" t="str">
        <f t="shared" si="0"/>
        <v>R35C3</v>
      </c>
      <c r="Q46" cm="1">
        <f t="array" aca="1" ref="Q46" ca="1">INDIRECT(P46, FALSE)</f>
        <v>0</v>
      </c>
    </row>
    <row r="47" spans="1:17" x14ac:dyDescent="0.3">
      <c r="A47" s="115">
        <f t="shared" ref="A47:A110" si="4">A46+1</f>
        <v>3</v>
      </c>
      <c r="B47" s="46" t="s">
        <v>102</v>
      </c>
      <c r="C47" s="46" t="str">
        <f t="shared" ca="1" si="1"/>
        <v/>
      </c>
      <c r="D47" s="46"/>
      <c r="E47" s="46"/>
      <c r="F47" s="46"/>
      <c r="G47" s="46"/>
      <c r="H47" s="46"/>
      <c r="I47" s="46"/>
      <c r="J47" s="46"/>
      <c r="K47" s="123"/>
      <c r="L47" s="96"/>
      <c r="M47" s="97"/>
      <c r="N47">
        <f t="shared" si="2"/>
        <v>35</v>
      </c>
      <c r="O47">
        <f t="shared" si="3"/>
        <v>4</v>
      </c>
      <c r="P47" t="str">
        <f t="shared" si="0"/>
        <v>R35C4</v>
      </c>
      <c r="Q47" cm="1">
        <f t="array" aca="1" ref="Q47" ca="1">INDIRECT(P47, FALSE)</f>
        <v>0</v>
      </c>
    </row>
    <row r="48" spans="1:17" x14ac:dyDescent="0.3">
      <c r="A48" s="116">
        <f t="shared" si="4"/>
        <v>4</v>
      </c>
      <c r="B48" s="2" t="s">
        <v>103</v>
      </c>
      <c r="C48" s="2" t="str">
        <f t="shared" ca="1" si="1"/>
        <v/>
      </c>
      <c r="D48" s="2"/>
      <c r="E48" s="2"/>
      <c r="F48" s="2"/>
      <c r="G48" s="2"/>
      <c r="H48" s="2"/>
      <c r="I48" s="2"/>
      <c r="J48" s="2"/>
      <c r="K48" s="124"/>
      <c r="L48" s="94"/>
      <c r="M48" s="95"/>
      <c r="N48">
        <f t="shared" si="2"/>
        <v>35</v>
      </c>
      <c r="O48">
        <f t="shared" si="3"/>
        <v>5</v>
      </c>
      <c r="P48" t="str">
        <f t="shared" si="0"/>
        <v>R35C5</v>
      </c>
      <c r="Q48" cm="1">
        <f t="array" aca="1" ref="Q48" ca="1">INDIRECT(P48, FALSE)</f>
        <v>0</v>
      </c>
    </row>
    <row r="49" spans="1:17" x14ac:dyDescent="0.3">
      <c r="A49" s="115">
        <f t="shared" si="4"/>
        <v>5</v>
      </c>
      <c r="B49" s="46" t="s">
        <v>104</v>
      </c>
      <c r="C49" s="46" t="str">
        <f t="shared" ca="1" si="1"/>
        <v/>
      </c>
      <c r="D49" s="46"/>
      <c r="E49" s="46"/>
      <c r="F49" s="46"/>
      <c r="G49" s="46"/>
      <c r="H49" s="46"/>
      <c r="I49" s="46"/>
      <c r="J49" s="46"/>
      <c r="K49" s="123"/>
      <c r="L49" s="96"/>
      <c r="M49" s="97"/>
      <c r="N49">
        <f t="shared" si="2"/>
        <v>35</v>
      </c>
      <c r="O49">
        <f t="shared" si="3"/>
        <v>6</v>
      </c>
      <c r="P49" t="str">
        <f t="shared" si="0"/>
        <v>R35C6</v>
      </c>
      <c r="Q49" cm="1">
        <f t="array" aca="1" ref="Q49" ca="1">INDIRECT(P49, FALSE)</f>
        <v>0</v>
      </c>
    </row>
    <row r="50" spans="1:17" x14ac:dyDescent="0.3">
      <c r="A50" s="116">
        <f t="shared" si="4"/>
        <v>6</v>
      </c>
      <c r="B50" s="2" t="s">
        <v>105</v>
      </c>
      <c r="C50" s="2" t="str">
        <f t="shared" ca="1" si="1"/>
        <v/>
      </c>
      <c r="D50" s="2"/>
      <c r="E50" s="2"/>
      <c r="F50" s="2"/>
      <c r="G50" s="2"/>
      <c r="H50" s="2"/>
      <c r="I50" s="2"/>
      <c r="J50" s="2"/>
      <c r="K50" s="124"/>
      <c r="L50" s="94"/>
      <c r="M50" s="95"/>
      <c r="N50">
        <f t="shared" si="2"/>
        <v>35</v>
      </c>
      <c r="O50">
        <f t="shared" si="3"/>
        <v>7</v>
      </c>
      <c r="P50" t="str">
        <f t="shared" si="0"/>
        <v>R35C7</v>
      </c>
      <c r="Q50" cm="1">
        <f t="array" aca="1" ref="Q50" ca="1">INDIRECT(P50, FALSE)</f>
        <v>0</v>
      </c>
    </row>
    <row r="51" spans="1:17" x14ac:dyDescent="0.3">
      <c r="A51" s="115">
        <f t="shared" si="4"/>
        <v>7</v>
      </c>
      <c r="B51" s="46" t="s">
        <v>106</v>
      </c>
      <c r="C51" s="46" t="str">
        <f t="shared" ca="1" si="1"/>
        <v/>
      </c>
      <c r="D51" s="46"/>
      <c r="E51" s="46"/>
      <c r="F51" s="46"/>
      <c r="G51" s="46"/>
      <c r="H51" s="46"/>
      <c r="I51" s="46"/>
      <c r="J51" s="46"/>
      <c r="K51" s="123"/>
      <c r="L51" s="96"/>
      <c r="M51" s="97"/>
      <c r="N51">
        <f t="shared" si="2"/>
        <v>35</v>
      </c>
      <c r="O51">
        <f t="shared" si="3"/>
        <v>8</v>
      </c>
      <c r="P51" t="str">
        <f t="shared" si="0"/>
        <v>R35C8</v>
      </c>
      <c r="Q51" cm="1">
        <f t="array" aca="1" ref="Q51" ca="1">INDIRECT(P51, FALSE)</f>
        <v>0</v>
      </c>
    </row>
    <row r="52" spans="1:17" x14ac:dyDescent="0.3">
      <c r="A52" s="116">
        <f t="shared" si="4"/>
        <v>8</v>
      </c>
      <c r="B52" s="2" t="s">
        <v>107</v>
      </c>
      <c r="C52" s="2" t="str">
        <f t="shared" ca="1" si="1"/>
        <v/>
      </c>
      <c r="D52" s="2"/>
      <c r="E52" s="2"/>
      <c r="F52" s="2"/>
      <c r="G52" s="2"/>
      <c r="H52" s="2"/>
      <c r="I52" s="2"/>
      <c r="J52" s="2"/>
      <c r="K52" s="124"/>
      <c r="L52" s="94"/>
      <c r="M52" s="95"/>
      <c r="N52">
        <f t="shared" si="2"/>
        <v>35</v>
      </c>
      <c r="O52">
        <f t="shared" si="3"/>
        <v>9</v>
      </c>
      <c r="P52" t="str">
        <f t="shared" si="0"/>
        <v>R35C9</v>
      </c>
      <c r="Q52" cm="1">
        <f t="array" aca="1" ref="Q52" ca="1">INDIRECT(P52, FALSE)</f>
        <v>0</v>
      </c>
    </row>
    <row r="53" spans="1:17" x14ac:dyDescent="0.3">
      <c r="A53" s="115">
        <f t="shared" si="4"/>
        <v>9</v>
      </c>
      <c r="B53" s="46" t="s">
        <v>108</v>
      </c>
      <c r="C53" s="46" t="str">
        <f t="shared" ca="1" si="1"/>
        <v/>
      </c>
      <c r="D53" s="46"/>
      <c r="E53" s="46"/>
      <c r="F53" s="46"/>
      <c r="G53" s="46"/>
      <c r="H53" s="46"/>
      <c r="I53" s="46"/>
      <c r="J53" s="46"/>
      <c r="K53" s="123"/>
      <c r="L53" s="96"/>
      <c r="M53" s="97"/>
      <c r="N53">
        <f t="shared" si="2"/>
        <v>35</v>
      </c>
      <c r="O53">
        <f t="shared" si="3"/>
        <v>10</v>
      </c>
      <c r="P53" t="str">
        <f t="shared" si="0"/>
        <v>R35C10</v>
      </c>
      <c r="Q53" cm="1">
        <f t="array" aca="1" ref="Q53" ca="1">INDIRECT(P53, FALSE)</f>
        <v>0</v>
      </c>
    </row>
    <row r="54" spans="1:17" x14ac:dyDescent="0.3">
      <c r="A54" s="116">
        <f t="shared" si="4"/>
        <v>10</v>
      </c>
      <c r="B54" s="2" t="s">
        <v>109</v>
      </c>
      <c r="C54" s="2" t="str">
        <f t="shared" ca="1" si="1"/>
        <v/>
      </c>
      <c r="D54" s="2"/>
      <c r="E54" s="2"/>
      <c r="F54" s="2"/>
      <c r="G54" s="2"/>
      <c r="H54" s="2"/>
      <c r="I54" s="2"/>
      <c r="J54" s="2"/>
      <c r="K54" s="124"/>
      <c r="L54" s="94"/>
      <c r="M54" s="95"/>
      <c r="N54">
        <f t="shared" si="2"/>
        <v>35</v>
      </c>
      <c r="O54">
        <f t="shared" si="3"/>
        <v>11</v>
      </c>
      <c r="P54" t="str">
        <f t="shared" si="0"/>
        <v>R35C11</v>
      </c>
      <c r="Q54" cm="1">
        <f t="array" aca="1" ref="Q54" ca="1">INDIRECT(P54, FALSE)</f>
        <v>0</v>
      </c>
    </row>
    <row r="55" spans="1:17" x14ac:dyDescent="0.3">
      <c r="A55" s="115">
        <f t="shared" si="4"/>
        <v>11</v>
      </c>
      <c r="B55" s="46" t="s">
        <v>110</v>
      </c>
      <c r="C55" s="46" t="str">
        <f t="shared" ca="1" si="1"/>
        <v/>
      </c>
      <c r="D55" s="46"/>
      <c r="E55" s="46"/>
      <c r="F55" s="46"/>
      <c r="G55" s="46"/>
      <c r="H55" s="46"/>
      <c r="I55" s="46"/>
      <c r="J55" s="46"/>
      <c r="K55" s="123"/>
      <c r="L55" s="96"/>
      <c r="M55" s="97"/>
      <c r="N55">
        <f t="shared" si="2"/>
        <v>35</v>
      </c>
      <c r="O55">
        <f t="shared" si="3"/>
        <v>12</v>
      </c>
      <c r="P55" t="str">
        <f t="shared" si="0"/>
        <v>R35C12</v>
      </c>
      <c r="Q55" cm="1">
        <f t="array" aca="1" ref="Q55" ca="1">INDIRECT(P55, FALSE)</f>
        <v>0</v>
      </c>
    </row>
    <row r="56" spans="1:17" x14ac:dyDescent="0.3">
      <c r="A56" s="116">
        <f t="shared" si="4"/>
        <v>12</v>
      </c>
      <c r="B56" s="2" t="s">
        <v>111</v>
      </c>
      <c r="C56" s="2" t="str">
        <f t="shared" ca="1" si="1"/>
        <v/>
      </c>
      <c r="D56" s="2"/>
      <c r="E56" s="2"/>
      <c r="F56" s="2"/>
      <c r="G56" s="2"/>
      <c r="H56" s="2"/>
      <c r="I56" s="2"/>
      <c r="J56" s="2"/>
      <c r="K56" s="124"/>
      <c r="L56" s="94"/>
      <c r="M56" s="95"/>
      <c r="N56">
        <f t="shared" si="2"/>
        <v>35</v>
      </c>
      <c r="O56">
        <f t="shared" si="3"/>
        <v>13</v>
      </c>
      <c r="P56" t="str">
        <f t="shared" si="0"/>
        <v>R35C13</v>
      </c>
      <c r="Q56" cm="1">
        <f t="array" aca="1" ref="Q56" ca="1">INDIRECT(P56, FALSE)</f>
        <v>0</v>
      </c>
    </row>
    <row r="57" spans="1:17" x14ac:dyDescent="0.3">
      <c r="A57" s="115">
        <f t="shared" si="4"/>
        <v>13</v>
      </c>
      <c r="B57" s="46" t="s">
        <v>112</v>
      </c>
      <c r="C57" s="46" t="str">
        <f t="shared" ca="1" si="1"/>
        <v/>
      </c>
      <c r="D57" s="46"/>
      <c r="E57" s="46"/>
      <c r="F57" s="46"/>
      <c r="G57" s="46"/>
      <c r="H57" s="46"/>
      <c r="I57" s="46"/>
      <c r="J57" s="46"/>
      <c r="K57" s="123"/>
      <c r="L57" s="96"/>
      <c r="M57" s="97"/>
      <c r="N57">
        <f t="shared" si="2"/>
        <v>36</v>
      </c>
      <c r="O57">
        <f t="shared" si="3"/>
        <v>2</v>
      </c>
      <c r="P57" t="str">
        <f t="shared" si="0"/>
        <v>R36C2</v>
      </c>
      <c r="Q57" cm="1">
        <f t="array" aca="1" ref="Q57" ca="1">INDIRECT(P57, FALSE)</f>
        <v>0</v>
      </c>
    </row>
    <row r="58" spans="1:17" x14ac:dyDescent="0.3">
      <c r="A58" s="116">
        <f t="shared" si="4"/>
        <v>14</v>
      </c>
      <c r="B58" s="2" t="s">
        <v>113</v>
      </c>
      <c r="C58" s="2" t="str">
        <f t="shared" ca="1" si="1"/>
        <v/>
      </c>
      <c r="D58" s="2"/>
      <c r="E58" s="2"/>
      <c r="F58" s="2"/>
      <c r="G58" s="2"/>
      <c r="H58" s="2"/>
      <c r="I58" s="2"/>
      <c r="J58" s="2"/>
      <c r="K58" s="124"/>
      <c r="L58" s="94"/>
      <c r="M58" s="95"/>
      <c r="N58">
        <f t="shared" si="2"/>
        <v>36</v>
      </c>
      <c r="O58">
        <f t="shared" si="3"/>
        <v>3</v>
      </c>
      <c r="P58" t="str">
        <f>"R"&amp;N58&amp;"C"&amp;O58</f>
        <v>R36C3</v>
      </c>
      <c r="Q58" cm="1">
        <f t="array" aca="1" ref="Q58" ca="1">INDIRECT(P58, FALSE)</f>
        <v>0</v>
      </c>
    </row>
    <row r="59" spans="1:17" x14ac:dyDescent="0.3">
      <c r="A59" s="115">
        <f t="shared" si="4"/>
        <v>15</v>
      </c>
      <c r="B59" s="46" t="s">
        <v>114</v>
      </c>
      <c r="C59" s="46" t="str">
        <f t="shared" ca="1" si="1"/>
        <v/>
      </c>
      <c r="D59" s="46"/>
      <c r="E59" s="46"/>
      <c r="F59" s="46"/>
      <c r="G59" s="46"/>
      <c r="H59" s="46"/>
      <c r="I59" s="46"/>
      <c r="J59" s="46"/>
      <c r="K59" s="123"/>
      <c r="L59" s="96"/>
      <c r="M59" s="97"/>
      <c r="N59">
        <f t="shared" si="2"/>
        <v>36</v>
      </c>
      <c r="O59">
        <f t="shared" si="3"/>
        <v>4</v>
      </c>
      <c r="P59" t="str">
        <f>"R"&amp;N59&amp;"C"&amp;O59</f>
        <v>R36C4</v>
      </c>
      <c r="Q59" cm="1">
        <f t="array" aca="1" ref="Q59" ca="1">INDIRECT(P59, FALSE)</f>
        <v>0</v>
      </c>
    </row>
    <row r="60" spans="1:17" x14ac:dyDescent="0.3">
      <c r="A60" s="116">
        <f t="shared" si="4"/>
        <v>16</v>
      </c>
      <c r="B60" s="2" t="s">
        <v>115</v>
      </c>
      <c r="C60" s="2" t="str">
        <f t="shared" ca="1" si="1"/>
        <v/>
      </c>
      <c r="D60" s="2"/>
      <c r="E60" s="2"/>
      <c r="F60" s="2"/>
      <c r="G60" s="2"/>
      <c r="H60" s="2"/>
      <c r="I60" s="2"/>
      <c r="J60" s="2"/>
      <c r="K60" s="124"/>
      <c r="L60" s="94"/>
      <c r="M60" s="95"/>
      <c r="N60">
        <f t="shared" si="2"/>
        <v>36</v>
      </c>
      <c r="O60">
        <f t="shared" si="3"/>
        <v>5</v>
      </c>
      <c r="P60" t="str">
        <f>"R"&amp;N60&amp;"C"&amp;O60</f>
        <v>R36C5</v>
      </c>
      <c r="Q60" cm="1">
        <f t="array" aca="1" ref="Q60" ca="1">INDIRECT(P60, FALSE)</f>
        <v>0</v>
      </c>
    </row>
    <row r="61" spans="1:17" x14ac:dyDescent="0.3">
      <c r="A61" s="115">
        <f t="shared" si="4"/>
        <v>17</v>
      </c>
      <c r="B61" s="46" t="s">
        <v>116</v>
      </c>
      <c r="C61" s="46" t="str">
        <f t="shared" ca="1" si="1"/>
        <v/>
      </c>
      <c r="D61" s="46"/>
      <c r="E61" s="46"/>
      <c r="F61" s="46"/>
      <c r="G61" s="46"/>
      <c r="H61" s="46"/>
      <c r="I61" s="46"/>
      <c r="J61" s="46"/>
      <c r="K61" s="123"/>
      <c r="L61" s="96"/>
      <c r="M61" s="97"/>
      <c r="N61">
        <f t="shared" si="2"/>
        <v>36</v>
      </c>
      <c r="O61">
        <f t="shared" si="3"/>
        <v>6</v>
      </c>
      <c r="P61" t="str">
        <f>"R"&amp;N61&amp;"C"&amp;O61</f>
        <v>R36C6</v>
      </c>
      <c r="Q61" cm="1">
        <f t="array" aca="1" ref="Q61" ca="1">INDIRECT(P61, FALSE)</f>
        <v>0</v>
      </c>
    </row>
    <row r="62" spans="1:17" x14ac:dyDescent="0.3">
      <c r="A62" s="116">
        <f t="shared" si="4"/>
        <v>18</v>
      </c>
      <c r="B62" s="2" t="s">
        <v>117</v>
      </c>
      <c r="C62" s="2" t="str">
        <f t="shared" ca="1" si="1"/>
        <v/>
      </c>
      <c r="D62" s="2"/>
      <c r="E62" s="2"/>
      <c r="F62" s="2"/>
      <c r="G62" s="2"/>
      <c r="H62" s="2"/>
      <c r="I62" s="2"/>
      <c r="J62" s="2"/>
      <c r="K62" s="124"/>
      <c r="L62" s="94"/>
      <c r="M62" s="95"/>
      <c r="N62">
        <f t="shared" si="2"/>
        <v>36</v>
      </c>
      <c r="O62">
        <f t="shared" si="3"/>
        <v>7</v>
      </c>
      <c r="P62" t="str">
        <f>"R"&amp;N62&amp;"C"&amp;O62</f>
        <v>R36C7</v>
      </c>
      <c r="Q62" cm="1">
        <f t="array" aca="1" ref="Q62" ca="1">INDIRECT(P62, FALSE)</f>
        <v>0</v>
      </c>
    </row>
    <row r="63" spans="1:17" x14ac:dyDescent="0.3">
      <c r="A63" s="115">
        <f t="shared" si="4"/>
        <v>19</v>
      </c>
      <c r="B63" s="46" t="s">
        <v>118</v>
      </c>
      <c r="C63" s="46" t="str">
        <f t="shared" ca="1" si="1"/>
        <v/>
      </c>
      <c r="D63" s="46"/>
      <c r="E63" s="46"/>
      <c r="F63" s="46"/>
      <c r="G63" s="46"/>
      <c r="H63" s="46"/>
      <c r="I63" s="46"/>
      <c r="J63" s="46"/>
      <c r="K63" s="123"/>
      <c r="L63" s="96"/>
      <c r="M63" s="97"/>
      <c r="N63">
        <f t="shared" si="2"/>
        <v>36</v>
      </c>
      <c r="O63">
        <f t="shared" si="3"/>
        <v>8</v>
      </c>
      <c r="P63" t="str">
        <f>"R"&amp;N63&amp;"C"&amp;O63</f>
        <v>R36C8</v>
      </c>
      <c r="Q63" cm="1">
        <f t="array" aca="1" ref="Q63" ca="1">INDIRECT(P63, FALSE)</f>
        <v>0</v>
      </c>
    </row>
    <row r="64" spans="1:17" x14ac:dyDescent="0.3">
      <c r="A64" s="116">
        <f t="shared" si="4"/>
        <v>20</v>
      </c>
      <c r="B64" s="2" t="s">
        <v>119</v>
      </c>
      <c r="C64" s="2" t="str">
        <f t="shared" ca="1" si="1"/>
        <v/>
      </c>
      <c r="D64" s="2"/>
      <c r="E64" s="2"/>
      <c r="F64" s="2"/>
      <c r="G64" s="2"/>
      <c r="H64" s="2"/>
      <c r="I64" s="2"/>
      <c r="J64" s="2"/>
      <c r="K64" s="124"/>
      <c r="L64" s="94"/>
      <c r="M64" s="95"/>
      <c r="N64">
        <f t="shared" si="2"/>
        <v>36</v>
      </c>
      <c r="O64">
        <f t="shared" si="3"/>
        <v>9</v>
      </c>
      <c r="P64" t="str">
        <f>"R"&amp;N64&amp;"C"&amp;O64</f>
        <v>R36C9</v>
      </c>
      <c r="Q64" cm="1">
        <f t="array" aca="1" ref="Q64" ca="1">INDIRECT(P64, FALSE)</f>
        <v>0</v>
      </c>
    </row>
    <row r="65" spans="1:17" x14ac:dyDescent="0.3">
      <c r="A65" s="115">
        <f t="shared" si="4"/>
        <v>21</v>
      </c>
      <c r="B65" s="46" t="s">
        <v>120</v>
      </c>
      <c r="C65" s="46" t="str">
        <f t="shared" ca="1" si="1"/>
        <v/>
      </c>
      <c r="D65" s="46"/>
      <c r="E65" s="46"/>
      <c r="F65" s="46"/>
      <c r="G65" s="46"/>
      <c r="H65" s="46"/>
      <c r="I65" s="46"/>
      <c r="J65" s="46"/>
      <c r="K65" s="123"/>
      <c r="L65" s="96"/>
      <c r="M65" s="97"/>
      <c r="N65">
        <f t="shared" si="2"/>
        <v>36</v>
      </c>
      <c r="O65">
        <f t="shared" si="3"/>
        <v>10</v>
      </c>
      <c r="P65" t="str">
        <f>"R"&amp;N65&amp;"C"&amp;O65</f>
        <v>R36C10</v>
      </c>
      <c r="Q65" cm="1">
        <f t="array" aca="1" ref="Q65" ca="1">INDIRECT(P65, FALSE)</f>
        <v>0</v>
      </c>
    </row>
    <row r="66" spans="1:17" x14ac:dyDescent="0.3">
      <c r="A66" s="116">
        <f t="shared" si="4"/>
        <v>22</v>
      </c>
      <c r="B66" s="2" t="s">
        <v>121</v>
      </c>
      <c r="C66" s="2" t="str">
        <f t="shared" ca="1" si="1"/>
        <v/>
      </c>
      <c r="D66" s="2"/>
      <c r="E66" s="2"/>
      <c r="F66" s="2"/>
      <c r="G66" s="2"/>
      <c r="H66" s="2"/>
      <c r="I66" s="2"/>
      <c r="J66" s="2"/>
      <c r="K66" s="124"/>
      <c r="L66" s="94"/>
      <c r="M66" s="95"/>
      <c r="N66">
        <f t="shared" si="2"/>
        <v>36</v>
      </c>
      <c r="O66">
        <f t="shared" si="3"/>
        <v>11</v>
      </c>
      <c r="P66" t="str">
        <f>"R"&amp;N66&amp;"C"&amp;O66</f>
        <v>R36C11</v>
      </c>
      <c r="Q66" cm="1">
        <f t="array" aca="1" ref="Q66" ca="1">INDIRECT(P66, FALSE)</f>
        <v>0</v>
      </c>
    </row>
    <row r="67" spans="1:17" x14ac:dyDescent="0.3">
      <c r="A67" s="115">
        <f t="shared" si="4"/>
        <v>23</v>
      </c>
      <c r="B67" s="46" t="s">
        <v>122</v>
      </c>
      <c r="C67" s="46" t="str">
        <f t="shared" ca="1" si="1"/>
        <v/>
      </c>
      <c r="D67" s="46"/>
      <c r="E67" s="46"/>
      <c r="F67" s="46"/>
      <c r="G67" s="46"/>
      <c r="H67" s="46"/>
      <c r="I67" s="46"/>
      <c r="J67" s="46"/>
      <c r="K67" s="123"/>
      <c r="L67" s="96"/>
      <c r="M67" s="97"/>
      <c r="N67">
        <f t="shared" si="2"/>
        <v>36</v>
      </c>
      <c r="O67">
        <f t="shared" si="3"/>
        <v>12</v>
      </c>
      <c r="P67" t="str">
        <f>"R"&amp;N67&amp;"C"&amp;O67</f>
        <v>R36C12</v>
      </c>
      <c r="Q67" cm="1">
        <f t="array" aca="1" ref="Q67" ca="1">INDIRECT(P67, FALSE)</f>
        <v>0</v>
      </c>
    </row>
    <row r="68" spans="1:17" x14ac:dyDescent="0.3">
      <c r="A68" s="116">
        <f t="shared" si="4"/>
        <v>24</v>
      </c>
      <c r="B68" s="2" t="s">
        <v>123</v>
      </c>
      <c r="C68" s="2" t="str">
        <f t="shared" ca="1" si="1"/>
        <v/>
      </c>
      <c r="D68" s="2"/>
      <c r="E68" s="2"/>
      <c r="F68" s="2"/>
      <c r="G68" s="2"/>
      <c r="H68" s="2"/>
      <c r="I68" s="2"/>
      <c r="J68" s="2"/>
      <c r="K68" s="124"/>
      <c r="L68" s="94"/>
      <c r="M68" s="95"/>
      <c r="N68">
        <f t="shared" si="2"/>
        <v>36</v>
      </c>
      <c r="O68">
        <f t="shared" si="3"/>
        <v>13</v>
      </c>
      <c r="P68" t="str">
        <f>"R"&amp;N68&amp;"C"&amp;O68</f>
        <v>R36C13</v>
      </c>
      <c r="Q68" cm="1">
        <f t="array" aca="1" ref="Q68" ca="1">INDIRECT(P68, FALSE)</f>
        <v>0</v>
      </c>
    </row>
    <row r="69" spans="1:17" x14ac:dyDescent="0.3">
      <c r="A69" s="115">
        <f t="shared" si="4"/>
        <v>25</v>
      </c>
      <c r="B69" s="46" t="s">
        <v>124</v>
      </c>
      <c r="C69" s="46" t="str">
        <f t="shared" ca="1" si="1"/>
        <v/>
      </c>
      <c r="D69" s="46"/>
      <c r="E69" s="46"/>
      <c r="F69" s="46"/>
      <c r="G69" s="46"/>
      <c r="H69" s="46"/>
      <c r="I69" s="46"/>
      <c r="J69" s="46"/>
      <c r="K69" s="123"/>
      <c r="L69" s="96"/>
      <c r="M69" s="97"/>
      <c r="N69">
        <f t="shared" si="2"/>
        <v>37</v>
      </c>
      <c r="O69">
        <f t="shared" si="3"/>
        <v>2</v>
      </c>
      <c r="P69" t="str">
        <f t="shared" si="0"/>
        <v>R37C2</v>
      </c>
      <c r="Q69" cm="1">
        <f t="array" aca="1" ref="Q69" ca="1">INDIRECT(P69, FALSE)</f>
        <v>0</v>
      </c>
    </row>
    <row r="70" spans="1:17" x14ac:dyDescent="0.3">
      <c r="A70" s="116">
        <f t="shared" si="4"/>
        <v>26</v>
      </c>
      <c r="B70" s="2" t="s">
        <v>125</v>
      </c>
      <c r="C70" s="2" t="str">
        <f t="shared" ca="1" si="1"/>
        <v/>
      </c>
      <c r="D70" s="2"/>
      <c r="E70" s="2"/>
      <c r="F70" s="2"/>
      <c r="G70" s="2"/>
      <c r="H70" s="2"/>
      <c r="I70" s="2"/>
      <c r="J70" s="2"/>
      <c r="K70" s="124"/>
      <c r="L70" s="94"/>
      <c r="M70" s="95"/>
      <c r="N70">
        <f t="shared" si="2"/>
        <v>37</v>
      </c>
      <c r="O70">
        <f t="shared" si="3"/>
        <v>3</v>
      </c>
      <c r="P70" t="str">
        <f t="shared" si="0"/>
        <v>R37C3</v>
      </c>
      <c r="Q70" cm="1">
        <f t="array" aca="1" ref="Q70" ca="1">INDIRECT(P70, FALSE)</f>
        <v>0</v>
      </c>
    </row>
    <row r="71" spans="1:17" x14ac:dyDescent="0.3">
      <c r="A71" s="115">
        <f t="shared" si="4"/>
        <v>27</v>
      </c>
      <c r="B71" s="46" t="s">
        <v>126</v>
      </c>
      <c r="C71" s="46" t="str">
        <f t="shared" ca="1" si="1"/>
        <v/>
      </c>
      <c r="D71" s="46"/>
      <c r="E71" s="46"/>
      <c r="F71" s="46"/>
      <c r="G71" s="46"/>
      <c r="H71" s="46"/>
      <c r="I71" s="46"/>
      <c r="J71" s="46"/>
      <c r="K71" s="123"/>
      <c r="L71" s="96"/>
      <c r="M71" s="97"/>
      <c r="N71">
        <f t="shared" si="2"/>
        <v>37</v>
      </c>
      <c r="O71">
        <f t="shared" si="3"/>
        <v>4</v>
      </c>
      <c r="P71" t="str">
        <f t="shared" si="0"/>
        <v>R37C4</v>
      </c>
      <c r="Q71" cm="1">
        <f t="array" aca="1" ref="Q71" ca="1">INDIRECT(P71, FALSE)</f>
        <v>0</v>
      </c>
    </row>
    <row r="72" spans="1:17" x14ac:dyDescent="0.3">
      <c r="A72" s="116">
        <f t="shared" si="4"/>
        <v>28</v>
      </c>
      <c r="B72" s="2" t="s">
        <v>127</v>
      </c>
      <c r="C72" s="2" t="str">
        <f t="shared" ca="1" si="1"/>
        <v/>
      </c>
      <c r="D72" s="2"/>
      <c r="E72" s="2"/>
      <c r="F72" s="2"/>
      <c r="G72" s="2"/>
      <c r="H72" s="2"/>
      <c r="I72" s="2"/>
      <c r="J72" s="2"/>
      <c r="K72" s="124"/>
      <c r="L72" s="94"/>
      <c r="M72" s="95"/>
      <c r="N72">
        <f t="shared" si="2"/>
        <v>37</v>
      </c>
      <c r="O72">
        <f t="shared" si="3"/>
        <v>5</v>
      </c>
      <c r="P72" t="str">
        <f t="shared" si="0"/>
        <v>R37C5</v>
      </c>
      <c r="Q72" cm="1">
        <f t="array" aca="1" ref="Q72" ca="1">INDIRECT(P72, FALSE)</f>
        <v>0</v>
      </c>
    </row>
    <row r="73" spans="1:17" x14ac:dyDescent="0.3">
      <c r="A73" s="115">
        <f t="shared" si="4"/>
        <v>29</v>
      </c>
      <c r="B73" s="46" t="s">
        <v>128</v>
      </c>
      <c r="C73" s="46" t="str">
        <f t="shared" ca="1" si="1"/>
        <v/>
      </c>
      <c r="D73" s="46"/>
      <c r="E73" s="46"/>
      <c r="F73" s="46"/>
      <c r="G73" s="46"/>
      <c r="H73" s="46"/>
      <c r="I73" s="46"/>
      <c r="J73" s="46"/>
      <c r="K73" s="123"/>
      <c r="L73" s="96"/>
      <c r="M73" s="97"/>
      <c r="N73">
        <f t="shared" si="2"/>
        <v>37</v>
      </c>
      <c r="O73">
        <f t="shared" si="3"/>
        <v>6</v>
      </c>
      <c r="P73" t="str">
        <f t="shared" si="0"/>
        <v>R37C6</v>
      </c>
      <c r="Q73" cm="1">
        <f t="array" aca="1" ref="Q73" ca="1">INDIRECT(P73, FALSE)</f>
        <v>0</v>
      </c>
    </row>
    <row r="74" spans="1:17" x14ac:dyDescent="0.3">
      <c r="A74" s="116">
        <f t="shared" si="4"/>
        <v>30</v>
      </c>
      <c r="B74" s="2" t="s">
        <v>129</v>
      </c>
      <c r="C74" s="2" t="str">
        <f t="shared" ca="1" si="1"/>
        <v/>
      </c>
      <c r="D74" s="2"/>
      <c r="E74" s="2"/>
      <c r="F74" s="2"/>
      <c r="G74" s="2"/>
      <c r="H74" s="2"/>
      <c r="I74" s="2"/>
      <c r="J74" s="2"/>
      <c r="K74" s="124"/>
      <c r="L74" s="94"/>
      <c r="M74" s="95"/>
      <c r="N74">
        <f t="shared" si="2"/>
        <v>37</v>
      </c>
      <c r="O74">
        <f t="shared" si="3"/>
        <v>7</v>
      </c>
      <c r="P74" t="str">
        <f t="shared" si="0"/>
        <v>R37C7</v>
      </c>
      <c r="Q74" cm="1">
        <f t="array" aca="1" ref="Q74" ca="1">INDIRECT(P74, FALSE)</f>
        <v>0</v>
      </c>
    </row>
    <row r="75" spans="1:17" x14ac:dyDescent="0.3">
      <c r="A75" s="115">
        <f t="shared" si="4"/>
        <v>31</v>
      </c>
      <c r="B75" s="46" t="s">
        <v>130</v>
      </c>
      <c r="C75" s="46" t="str">
        <f t="shared" ca="1" si="1"/>
        <v/>
      </c>
      <c r="D75" s="46"/>
      <c r="E75" s="46"/>
      <c r="F75" s="46"/>
      <c r="G75" s="46"/>
      <c r="H75" s="46"/>
      <c r="I75" s="46"/>
      <c r="J75" s="46"/>
      <c r="K75" s="123"/>
      <c r="L75" s="96"/>
      <c r="M75" s="97"/>
      <c r="N75">
        <f t="shared" si="2"/>
        <v>37</v>
      </c>
      <c r="O75">
        <f t="shared" si="3"/>
        <v>8</v>
      </c>
      <c r="P75" t="str">
        <f t="shared" si="0"/>
        <v>R37C8</v>
      </c>
      <c r="Q75" cm="1">
        <f t="array" aca="1" ref="Q75" ca="1">INDIRECT(P75, FALSE)</f>
        <v>0</v>
      </c>
    </row>
    <row r="76" spans="1:17" x14ac:dyDescent="0.3">
      <c r="A76" s="116">
        <f t="shared" si="4"/>
        <v>32</v>
      </c>
      <c r="B76" s="2" t="s">
        <v>131</v>
      </c>
      <c r="C76" s="2" t="str">
        <f t="shared" ca="1" si="1"/>
        <v/>
      </c>
      <c r="D76" s="2"/>
      <c r="E76" s="2"/>
      <c r="F76" s="2"/>
      <c r="G76" s="2"/>
      <c r="H76" s="2"/>
      <c r="I76" s="2"/>
      <c r="J76" s="2"/>
      <c r="K76" s="124"/>
      <c r="L76" s="94"/>
      <c r="M76" s="95"/>
      <c r="N76">
        <f t="shared" si="2"/>
        <v>37</v>
      </c>
      <c r="O76">
        <f t="shared" si="3"/>
        <v>9</v>
      </c>
      <c r="P76" t="str">
        <f t="shared" si="0"/>
        <v>R37C9</v>
      </c>
      <c r="Q76" cm="1">
        <f t="array" aca="1" ref="Q76" ca="1">INDIRECT(P76, FALSE)</f>
        <v>0</v>
      </c>
    </row>
    <row r="77" spans="1:17" x14ac:dyDescent="0.3">
      <c r="A77" s="115">
        <f t="shared" si="4"/>
        <v>33</v>
      </c>
      <c r="B77" s="46" t="s">
        <v>132</v>
      </c>
      <c r="C77" s="46" t="str">
        <f t="shared" ca="1" si="1"/>
        <v/>
      </c>
      <c r="D77" s="46"/>
      <c r="E77" s="46"/>
      <c r="F77" s="46"/>
      <c r="G77" s="46"/>
      <c r="H77" s="46"/>
      <c r="I77" s="46"/>
      <c r="J77" s="46"/>
      <c r="K77" s="123"/>
      <c r="L77" s="96"/>
      <c r="M77" s="97"/>
      <c r="N77">
        <f t="shared" si="2"/>
        <v>37</v>
      </c>
      <c r="O77">
        <f t="shared" si="3"/>
        <v>10</v>
      </c>
      <c r="P77" t="str">
        <f t="shared" si="0"/>
        <v>R37C10</v>
      </c>
      <c r="Q77" cm="1">
        <f t="array" aca="1" ref="Q77" ca="1">INDIRECT(P77, FALSE)</f>
        <v>0</v>
      </c>
    </row>
    <row r="78" spans="1:17" x14ac:dyDescent="0.3">
      <c r="A78" s="116">
        <f t="shared" si="4"/>
        <v>34</v>
      </c>
      <c r="B78" s="2" t="s">
        <v>133</v>
      </c>
      <c r="C78" s="2" t="str">
        <f t="shared" ca="1" si="1"/>
        <v/>
      </c>
      <c r="D78" s="2"/>
      <c r="E78" s="2"/>
      <c r="F78" s="2"/>
      <c r="G78" s="2"/>
      <c r="H78" s="2"/>
      <c r="I78" s="2"/>
      <c r="J78" s="2"/>
      <c r="K78" s="124"/>
      <c r="L78" s="94"/>
      <c r="M78" s="95"/>
      <c r="N78">
        <f t="shared" si="2"/>
        <v>37</v>
      </c>
      <c r="O78">
        <f t="shared" si="3"/>
        <v>11</v>
      </c>
      <c r="P78" t="str">
        <f t="shared" si="0"/>
        <v>R37C11</v>
      </c>
      <c r="Q78" cm="1">
        <f t="array" aca="1" ref="Q78" ca="1">INDIRECT(P78, FALSE)</f>
        <v>0</v>
      </c>
    </row>
    <row r="79" spans="1:17" x14ac:dyDescent="0.3">
      <c r="A79" s="115">
        <f t="shared" si="4"/>
        <v>35</v>
      </c>
      <c r="B79" s="46" t="s">
        <v>134</v>
      </c>
      <c r="C79" s="46" t="str">
        <f t="shared" ca="1" si="1"/>
        <v/>
      </c>
      <c r="D79" s="46"/>
      <c r="E79" s="46"/>
      <c r="F79" s="46"/>
      <c r="G79" s="46"/>
      <c r="H79" s="46"/>
      <c r="I79" s="46"/>
      <c r="J79" s="46"/>
      <c r="K79" s="123"/>
      <c r="L79" s="96"/>
      <c r="M79" s="97"/>
      <c r="N79">
        <f t="shared" si="2"/>
        <v>37</v>
      </c>
      <c r="O79">
        <f t="shared" si="3"/>
        <v>12</v>
      </c>
      <c r="P79" t="str">
        <f t="shared" si="0"/>
        <v>R37C12</v>
      </c>
      <c r="Q79" cm="1">
        <f t="array" aca="1" ref="Q79" ca="1">INDIRECT(P79, FALSE)</f>
        <v>0</v>
      </c>
    </row>
    <row r="80" spans="1:17" x14ac:dyDescent="0.3">
      <c r="A80" s="116">
        <f t="shared" si="4"/>
        <v>36</v>
      </c>
      <c r="B80" s="2" t="s">
        <v>135</v>
      </c>
      <c r="C80" s="2" t="str">
        <f t="shared" ca="1" si="1"/>
        <v/>
      </c>
      <c r="D80" s="2"/>
      <c r="E80" s="2"/>
      <c r="F80" s="2"/>
      <c r="G80" s="2"/>
      <c r="H80" s="2"/>
      <c r="I80" s="2"/>
      <c r="J80" s="2"/>
      <c r="K80" s="124"/>
      <c r="L80" s="94"/>
      <c r="M80" s="95"/>
      <c r="N80">
        <f t="shared" si="2"/>
        <v>37</v>
      </c>
      <c r="O80">
        <f t="shared" si="3"/>
        <v>13</v>
      </c>
      <c r="P80" t="str">
        <f t="shared" si="0"/>
        <v>R37C13</v>
      </c>
      <c r="Q80" cm="1">
        <f t="array" aca="1" ref="Q80" ca="1">INDIRECT(P80, FALSE)</f>
        <v>0</v>
      </c>
    </row>
    <row r="81" spans="1:17" x14ac:dyDescent="0.3">
      <c r="A81" s="115">
        <f t="shared" si="4"/>
        <v>37</v>
      </c>
      <c r="B81" s="46" t="s">
        <v>136</v>
      </c>
      <c r="C81" s="46" t="str">
        <f t="shared" ca="1" si="1"/>
        <v/>
      </c>
      <c r="D81" s="46"/>
      <c r="E81" s="46"/>
      <c r="F81" s="46"/>
      <c r="G81" s="46"/>
      <c r="H81" s="46"/>
      <c r="I81" s="46"/>
      <c r="J81" s="46"/>
      <c r="K81" s="123"/>
      <c r="L81" s="96"/>
      <c r="M81" s="97"/>
      <c r="N81">
        <f t="shared" si="2"/>
        <v>38</v>
      </c>
      <c r="O81">
        <f t="shared" si="3"/>
        <v>2</v>
      </c>
      <c r="P81" t="str">
        <f t="shared" si="0"/>
        <v>R38C2</v>
      </c>
      <c r="Q81" cm="1">
        <f t="array" aca="1" ref="Q81" ca="1">INDIRECT(P81, FALSE)</f>
        <v>0</v>
      </c>
    </row>
    <row r="82" spans="1:17" x14ac:dyDescent="0.3">
      <c r="A82" s="116">
        <f t="shared" si="4"/>
        <v>38</v>
      </c>
      <c r="B82" s="2" t="s">
        <v>137</v>
      </c>
      <c r="C82" s="2" t="str">
        <f t="shared" ca="1" si="1"/>
        <v/>
      </c>
      <c r="D82" s="2"/>
      <c r="E82" s="2"/>
      <c r="F82" s="2"/>
      <c r="G82" s="2"/>
      <c r="H82" s="2"/>
      <c r="I82" s="2"/>
      <c r="J82" s="2"/>
      <c r="K82" s="124"/>
      <c r="L82" s="94"/>
      <c r="M82" s="95"/>
      <c r="N82">
        <f t="shared" si="2"/>
        <v>38</v>
      </c>
      <c r="O82">
        <f t="shared" si="3"/>
        <v>3</v>
      </c>
      <c r="P82" t="str">
        <f t="shared" si="0"/>
        <v>R38C3</v>
      </c>
      <c r="Q82" cm="1">
        <f t="array" aca="1" ref="Q82" ca="1">INDIRECT(P82, FALSE)</f>
        <v>0</v>
      </c>
    </row>
    <row r="83" spans="1:17" x14ac:dyDescent="0.3">
      <c r="A83" s="115">
        <f t="shared" si="4"/>
        <v>39</v>
      </c>
      <c r="B83" s="46" t="s">
        <v>138</v>
      </c>
      <c r="C83" s="46" t="str">
        <f t="shared" ca="1" si="1"/>
        <v/>
      </c>
      <c r="D83" s="46"/>
      <c r="E83" s="46"/>
      <c r="F83" s="46"/>
      <c r="G83" s="46"/>
      <c r="H83" s="46"/>
      <c r="I83" s="46"/>
      <c r="J83" s="46"/>
      <c r="K83" s="123"/>
      <c r="L83" s="96"/>
      <c r="M83" s="97"/>
      <c r="N83">
        <f t="shared" si="2"/>
        <v>38</v>
      </c>
      <c r="O83">
        <f t="shared" si="3"/>
        <v>4</v>
      </c>
      <c r="P83" t="str">
        <f t="shared" si="0"/>
        <v>R38C4</v>
      </c>
      <c r="Q83" cm="1">
        <f t="array" aca="1" ref="Q83" ca="1">INDIRECT(P83, FALSE)</f>
        <v>0</v>
      </c>
    </row>
    <row r="84" spans="1:17" x14ac:dyDescent="0.3">
      <c r="A84" s="116">
        <f t="shared" si="4"/>
        <v>40</v>
      </c>
      <c r="B84" s="2" t="s">
        <v>139</v>
      </c>
      <c r="C84" s="2" t="str">
        <f t="shared" ca="1" si="1"/>
        <v/>
      </c>
      <c r="D84" s="2"/>
      <c r="E84" s="2"/>
      <c r="F84" s="2"/>
      <c r="G84" s="2"/>
      <c r="H84" s="2"/>
      <c r="I84" s="2"/>
      <c r="J84" s="2"/>
      <c r="K84" s="124"/>
      <c r="L84" s="94"/>
      <c r="M84" s="95"/>
      <c r="N84">
        <f t="shared" si="2"/>
        <v>38</v>
      </c>
      <c r="O84">
        <f t="shared" si="3"/>
        <v>5</v>
      </c>
      <c r="P84" t="str">
        <f t="shared" si="0"/>
        <v>R38C5</v>
      </c>
      <c r="Q84" cm="1">
        <f t="array" aca="1" ref="Q84" ca="1">INDIRECT(P84, FALSE)</f>
        <v>0</v>
      </c>
    </row>
    <row r="85" spans="1:17" x14ac:dyDescent="0.3">
      <c r="A85" s="115">
        <f t="shared" si="4"/>
        <v>41</v>
      </c>
      <c r="B85" s="46" t="s">
        <v>140</v>
      </c>
      <c r="C85" s="46" t="str">
        <f t="shared" ca="1" si="1"/>
        <v/>
      </c>
      <c r="D85" s="46"/>
      <c r="E85" s="46"/>
      <c r="F85" s="46"/>
      <c r="G85" s="46"/>
      <c r="H85" s="46"/>
      <c r="I85" s="46"/>
      <c r="J85" s="46"/>
      <c r="K85" s="123"/>
      <c r="L85" s="96"/>
      <c r="M85" s="97"/>
      <c r="N85">
        <f t="shared" si="2"/>
        <v>38</v>
      </c>
      <c r="O85">
        <f t="shared" si="3"/>
        <v>6</v>
      </c>
      <c r="P85" t="str">
        <f t="shared" si="0"/>
        <v>R38C6</v>
      </c>
      <c r="Q85" cm="1">
        <f t="array" aca="1" ref="Q85" ca="1">INDIRECT(P85, FALSE)</f>
        <v>0</v>
      </c>
    </row>
    <row r="86" spans="1:17" x14ac:dyDescent="0.3">
      <c r="A86" s="116">
        <f t="shared" si="4"/>
        <v>42</v>
      </c>
      <c r="B86" s="2" t="s">
        <v>141</v>
      </c>
      <c r="C86" s="2" t="str">
        <f t="shared" ca="1" si="1"/>
        <v/>
      </c>
      <c r="D86" s="2"/>
      <c r="E86" s="2"/>
      <c r="F86" s="2"/>
      <c r="G86" s="2"/>
      <c r="H86" s="2"/>
      <c r="I86" s="2"/>
      <c r="J86" s="2"/>
      <c r="K86" s="124"/>
      <c r="L86" s="94"/>
      <c r="M86" s="95"/>
      <c r="N86">
        <f t="shared" si="2"/>
        <v>38</v>
      </c>
      <c r="O86">
        <f t="shared" si="3"/>
        <v>7</v>
      </c>
      <c r="P86" t="str">
        <f t="shared" si="0"/>
        <v>R38C7</v>
      </c>
      <c r="Q86" cm="1">
        <f t="array" aca="1" ref="Q86" ca="1">INDIRECT(P86, FALSE)</f>
        <v>0</v>
      </c>
    </row>
    <row r="87" spans="1:17" x14ac:dyDescent="0.3">
      <c r="A87" s="115">
        <f t="shared" si="4"/>
        <v>43</v>
      </c>
      <c r="B87" s="46" t="s">
        <v>142</v>
      </c>
      <c r="C87" s="46" t="str">
        <f t="shared" ca="1" si="1"/>
        <v/>
      </c>
      <c r="D87" s="46"/>
      <c r="E87" s="46"/>
      <c r="F87" s="46"/>
      <c r="G87" s="46"/>
      <c r="H87" s="46"/>
      <c r="I87" s="46"/>
      <c r="J87" s="46"/>
      <c r="K87" s="123"/>
      <c r="L87" s="96"/>
      <c r="M87" s="97"/>
      <c r="N87">
        <f t="shared" si="2"/>
        <v>38</v>
      </c>
      <c r="O87">
        <f t="shared" si="3"/>
        <v>8</v>
      </c>
      <c r="P87" t="str">
        <f t="shared" si="0"/>
        <v>R38C8</v>
      </c>
      <c r="Q87" cm="1">
        <f t="array" aca="1" ref="Q87" ca="1">INDIRECT(P87, FALSE)</f>
        <v>0</v>
      </c>
    </row>
    <row r="88" spans="1:17" x14ac:dyDescent="0.3">
      <c r="A88" s="116">
        <f t="shared" si="4"/>
        <v>44</v>
      </c>
      <c r="B88" s="2" t="s">
        <v>143</v>
      </c>
      <c r="C88" s="2" t="str">
        <f t="shared" ca="1" si="1"/>
        <v/>
      </c>
      <c r="D88" s="2"/>
      <c r="E88" s="2"/>
      <c r="F88" s="2"/>
      <c r="G88" s="2"/>
      <c r="H88" s="2"/>
      <c r="I88" s="2"/>
      <c r="J88" s="2"/>
      <c r="K88" s="124"/>
      <c r="L88" s="94"/>
      <c r="M88" s="95"/>
      <c r="N88">
        <f t="shared" si="2"/>
        <v>38</v>
      </c>
      <c r="O88">
        <f t="shared" si="3"/>
        <v>9</v>
      </c>
      <c r="P88" t="str">
        <f t="shared" si="0"/>
        <v>R38C9</v>
      </c>
      <c r="Q88" cm="1">
        <f t="array" aca="1" ref="Q88" ca="1">INDIRECT(P88, FALSE)</f>
        <v>0</v>
      </c>
    </row>
    <row r="89" spans="1:17" x14ac:dyDescent="0.3">
      <c r="A89" s="115">
        <f t="shared" si="4"/>
        <v>45</v>
      </c>
      <c r="B89" s="46" t="s">
        <v>144</v>
      </c>
      <c r="C89" s="46" t="str">
        <f t="shared" ca="1" si="1"/>
        <v/>
      </c>
      <c r="D89" s="46"/>
      <c r="E89" s="46"/>
      <c r="F89" s="46"/>
      <c r="G89" s="46"/>
      <c r="H89" s="46"/>
      <c r="I89" s="46"/>
      <c r="J89" s="46"/>
      <c r="K89" s="123"/>
      <c r="L89" s="96"/>
      <c r="M89" s="97"/>
      <c r="N89">
        <f t="shared" si="2"/>
        <v>38</v>
      </c>
      <c r="O89">
        <f t="shared" si="3"/>
        <v>10</v>
      </c>
      <c r="P89" t="str">
        <f t="shared" si="0"/>
        <v>R38C10</v>
      </c>
      <c r="Q89" cm="1">
        <f t="array" aca="1" ref="Q89" ca="1">INDIRECT(P89, FALSE)</f>
        <v>0</v>
      </c>
    </row>
    <row r="90" spans="1:17" x14ac:dyDescent="0.3">
      <c r="A90" s="116">
        <f t="shared" si="4"/>
        <v>46</v>
      </c>
      <c r="B90" s="2" t="s">
        <v>145</v>
      </c>
      <c r="C90" s="2" t="str">
        <f t="shared" ca="1" si="1"/>
        <v/>
      </c>
      <c r="D90" s="2"/>
      <c r="E90" s="2"/>
      <c r="F90" s="2"/>
      <c r="G90" s="2"/>
      <c r="H90" s="2"/>
      <c r="I90" s="2"/>
      <c r="J90" s="2"/>
      <c r="K90" s="124"/>
      <c r="L90" s="94"/>
      <c r="M90" s="95"/>
      <c r="N90">
        <f t="shared" si="2"/>
        <v>38</v>
      </c>
      <c r="O90">
        <f t="shared" si="3"/>
        <v>11</v>
      </c>
      <c r="P90" t="str">
        <f t="shared" si="0"/>
        <v>R38C11</v>
      </c>
      <c r="Q90" cm="1">
        <f t="array" aca="1" ref="Q90" ca="1">INDIRECT(P90, FALSE)</f>
        <v>0</v>
      </c>
    </row>
    <row r="91" spans="1:17" x14ac:dyDescent="0.3">
      <c r="A91" s="115">
        <f t="shared" si="4"/>
        <v>47</v>
      </c>
      <c r="B91" s="46" t="s">
        <v>146</v>
      </c>
      <c r="C91" s="46" t="str">
        <f t="shared" ca="1" si="1"/>
        <v/>
      </c>
      <c r="D91" s="46"/>
      <c r="E91" s="46"/>
      <c r="F91" s="46"/>
      <c r="G91" s="46"/>
      <c r="H91" s="46"/>
      <c r="I91" s="46"/>
      <c r="J91" s="46"/>
      <c r="K91" s="123"/>
      <c r="L91" s="96"/>
      <c r="M91" s="97"/>
      <c r="N91">
        <f t="shared" si="2"/>
        <v>38</v>
      </c>
      <c r="O91">
        <f t="shared" si="3"/>
        <v>12</v>
      </c>
      <c r="P91" t="str">
        <f t="shared" si="0"/>
        <v>R38C12</v>
      </c>
      <c r="Q91" cm="1">
        <f t="array" aca="1" ref="Q91" ca="1">INDIRECT(P91, FALSE)</f>
        <v>0</v>
      </c>
    </row>
    <row r="92" spans="1:17" x14ac:dyDescent="0.3">
      <c r="A92" s="116">
        <f t="shared" si="4"/>
        <v>48</v>
      </c>
      <c r="B92" s="2" t="s">
        <v>147</v>
      </c>
      <c r="C92" s="2" t="str">
        <f t="shared" ca="1" si="1"/>
        <v/>
      </c>
      <c r="D92" s="2"/>
      <c r="E92" s="2"/>
      <c r="F92" s="2"/>
      <c r="G92" s="2"/>
      <c r="H92" s="2"/>
      <c r="I92" s="2"/>
      <c r="J92" s="2"/>
      <c r="K92" s="124"/>
      <c r="L92" s="94"/>
      <c r="M92" s="95"/>
      <c r="N92">
        <f t="shared" si="2"/>
        <v>38</v>
      </c>
      <c r="O92">
        <f t="shared" si="3"/>
        <v>13</v>
      </c>
      <c r="P92" t="str">
        <f t="shared" si="0"/>
        <v>R38C13</v>
      </c>
      <c r="Q92" cm="1">
        <f t="array" aca="1" ref="Q92" ca="1">INDIRECT(P92, FALSE)</f>
        <v>0</v>
      </c>
    </row>
    <row r="93" spans="1:17" x14ac:dyDescent="0.3">
      <c r="A93" s="115">
        <f t="shared" si="4"/>
        <v>49</v>
      </c>
      <c r="B93" s="46" t="s">
        <v>148</v>
      </c>
      <c r="C93" s="46" t="str">
        <f t="shared" ca="1" si="1"/>
        <v/>
      </c>
      <c r="D93" s="46"/>
      <c r="E93" s="46"/>
      <c r="F93" s="46"/>
      <c r="G93" s="46"/>
      <c r="H93" s="46"/>
      <c r="I93" s="46"/>
      <c r="J93" s="46"/>
      <c r="K93" s="123"/>
      <c r="L93" s="96"/>
      <c r="M93" s="97"/>
      <c r="N93">
        <f t="shared" si="2"/>
        <v>39</v>
      </c>
      <c r="O93">
        <f t="shared" si="3"/>
        <v>2</v>
      </c>
      <c r="P93" t="str">
        <f t="shared" si="0"/>
        <v>R39C2</v>
      </c>
      <c r="Q93" cm="1">
        <f t="array" aca="1" ref="Q93" ca="1">INDIRECT(P93, FALSE)</f>
        <v>0</v>
      </c>
    </row>
    <row r="94" spans="1:17" x14ac:dyDescent="0.3">
      <c r="A94" s="116">
        <f t="shared" si="4"/>
        <v>50</v>
      </c>
      <c r="B94" s="2" t="s">
        <v>149</v>
      </c>
      <c r="C94" s="2" t="str">
        <f t="shared" ca="1" si="1"/>
        <v/>
      </c>
      <c r="D94" s="2"/>
      <c r="E94" s="2"/>
      <c r="F94" s="2"/>
      <c r="G94" s="2"/>
      <c r="H94" s="2"/>
      <c r="I94" s="2"/>
      <c r="J94" s="2"/>
      <c r="K94" s="124"/>
      <c r="L94" s="94"/>
      <c r="M94" s="95"/>
      <c r="N94">
        <f t="shared" si="2"/>
        <v>39</v>
      </c>
      <c r="O94">
        <f t="shared" si="3"/>
        <v>3</v>
      </c>
      <c r="P94" t="str">
        <f t="shared" si="0"/>
        <v>R39C3</v>
      </c>
      <c r="Q94" cm="1">
        <f t="array" aca="1" ref="Q94" ca="1">INDIRECT(P94, FALSE)</f>
        <v>0</v>
      </c>
    </row>
    <row r="95" spans="1:17" x14ac:dyDescent="0.3">
      <c r="A95" s="115">
        <f t="shared" si="4"/>
        <v>51</v>
      </c>
      <c r="B95" s="46" t="s">
        <v>150</v>
      </c>
      <c r="C95" s="46" t="str">
        <f t="shared" ca="1" si="1"/>
        <v/>
      </c>
      <c r="D95" s="46"/>
      <c r="E95" s="46"/>
      <c r="F95" s="46"/>
      <c r="G95" s="46"/>
      <c r="H95" s="46"/>
      <c r="I95" s="46"/>
      <c r="J95" s="46"/>
      <c r="K95" s="123"/>
      <c r="L95" s="96"/>
      <c r="M95" s="97"/>
      <c r="N95">
        <f t="shared" si="2"/>
        <v>39</v>
      </c>
      <c r="O95">
        <f t="shared" si="3"/>
        <v>4</v>
      </c>
      <c r="P95" t="str">
        <f t="shared" si="0"/>
        <v>R39C4</v>
      </c>
      <c r="Q95" cm="1">
        <f t="array" aca="1" ref="Q95" ca="1">INDIRECT(P95, FALSE)</f>
        <v>0</v>
      </c>
    </row>
    <row r="96" spans="1:17" x14ac:dyDescent="0.3">
      <c r="A96" s="116">
        <f t="shared" si="4"/>
        <v>52</v>
      </c>
      <c r="B96" s="2" t="s">
        <v>151</v>
      </c>
      <c r="C96" s="2" t="str">
        <f t="shared" ca="1" si="1"/>
        <v/>
      </c>
      <c r="D96" s="2"/>
      <c r="E96" s="2"/>
      <c r="F96" s="2"/>
      <c r="G96" s="2"/>
      <c r="H96" s="2"/>
      <c r="I96" s="2"/>
      <c r="J96" s="2"/>
      <c r="K96" s="124"/>
      <c r="L96" s="94"/>
      <c r="M96" s="95"/>
      <c r="N96">
        <f t="shared" si="2"/>
        <v>39</v>
      </c>
      <c r="O96">
        <f t="shared" si="3"/>
        <v>5</v>
      </c>
      <c r="P96" t="str">
        <f t="shared" si="0"/>
        <v>R39C5</v>
      </c>
      <c r="Q96" cm="1">
        <f t="array" aca="1" ref="Q96" ca="1">INDIRECT(P96, FALSE)</f>
        <v>0</v>
      </c>
    </row>
    <row r="97" spans="1:17" x14ac:dyDescent="0.3">
      <c r="A97" s="115">
        <f t="shared" si="4"/>
        <v>53</v>
      </c>
      <c r="B97" s="46" t="s">
        <v>152</v>
      </c>
      <c r="C97" s="46" t="str">
        <f t="shared" ca="1" si="1"/>
        <v/>
      </c>
      <c r="D97" s="46"/>
      <c r="E97" s="46"/>
      <c r="F97" s="46"/>
      <c r="G97" s="46"/>
      <c r="H97" s="46"/>
      <c r="I97" s="46"/>
      <c r="J97" s="46"/>
      <c r="K97" s="123"/>
      <c r="L97" s="96"/>
      <c r="M97" s="97"/>
      <c r="N97">
        <f t="shared" si="2"/>
        <v>39</v>
      </c>
      <c r="O97">
        <f t="shared" si="3"/>
        <v>6</v>
      </c>
      <c r="P97" t="str">
        <f t="shared" si="0"/>
        <v>R39C6</v>
      </c>
      <c r="Q97" cm="1">
        <f t="array" aca="1" ref="Q97" ca="1">INDIRECT(P97, FALSE)</f>
        <v>0</v>
      </c>
    </row>
    <row r="98" spans="1:17" x14ac:dyDescent="0.3">
      <c r="A98" s="116">
        <f t="shared" si="4"/>
        <v>54</v>
      </c>
      <c r="B98" s="2" t="s">
        <v>153</v>
      </c>
      <c r="C98" s="2" t="str">
        <f t="shared" ca="1" si="1"/>
        <v/>
      </c>
      <c r="D98" s="2"/>
      <c r="E98" s="2"/>
      <c r="F98" s="2"/>
      <c r="G98" s="2"/>
      <c r="H98" s="2"/>
      <c r="I98" s="2"/>
      <c r="J98" s="2"/>
      <c r="K98" s="124"/>
      <c r="L98" s="94"/>
      <c r="M98" s="95"/>
      <c r="N98">
        <f t="shared" si="2"/>
        <v>39</v>
      </c>
      <c r="O98">
        <f t="shared" si="3"/>
        <v>7</v>
      </c>
      <c r="P98" t="str">
        <f t="shared" si="0"/>
        <v>R39C7</v>
      </c>
      <c r="Q98" cm="1">
        <f t="array" aca="1" ref="Q98" ca="1">INDIRECT(P98, FALSE)</f>
        <v>0</v>
      </c>
    </row>
    <row r="99" spans="1:17" x14ac:dyDescent="0.3">
      <c r="A99" s="115">
        <f t="shared" si="4"/>
        <v>55</v>
      </c>
      <c r="B99" s="46" t="s">
        <v>154</v>
      </c>
      <c r="C99" s="46" t="str">
        <f t="shared" ca="1" si="1"/>
        <v/>
      </c>
      <c r="D99" s="46"/>
      <c r="E99" s="46"/>
      <c r="F99" s="46"/>
      <c r="G99" s="46"/>
      <c r="H99" s="46"/>
      <c r="I99" s="46"/>
      <c r="J99" s="46"/>
      <c r="K99" s="123"/>
      <c r="L99" s="96"/>
      <c r="M99" s="97"/>
      <c r="N99">
        <f t="shared" si="2"/>
        <v>39</v>
      </c>
      <c r="O99">
        <f t="shared" si="3"/>
        <v>8</v>
      </c>
      <c r="P99" t="str">
        <f t="shared" si="0"/>
        <v>R39C8</v>
      </c>
      <c r="Q99" cm="1">
        <f t="array" aca="1" ref="Q99" ca="1">INDIRECT(P99, FALSE)</f>
        <v>0</v>
      </c>
    </row>
    <row r="100" spans="1:17" x14ac:dyDescent="0.3">
      <c r="A100" s="116">
        <f t="shared" si="4"/>
        <v>56</v>
      </c>
      <c r="B100" s="2" t="s">
        <v>155</v>
      </c>
      <c r="C100" s="2" t="str">
        <f t="shared" ca="1" si="1"/>
        <v/>
      </c>
      <c r="D100" s="2"/>
      <c r="E100" s="2"/>
      <c r="F100" s="2"/>
      <c r="G100" s="2"/>
      <c r="H100" s="2"/>
      <c r="I100" s="2"/>
      <c r="J100" s="2"/>
      <c r="K100" s="124"/>
      <c r="L100" s="94"/>
      <c r="M100" s="95"/>
      <c r="N100">
        <f t="shared" si="2"/>
        <v>39</v>
      </c>
      <c r="O100">
        <f t="shared" si="3"/>
        <v>9</v>
      </c>
      <c r="P100" t="str">
        <f t="shared" si="0"/>
        <v>R39C9</v>
      </c>
      <c r="Q100" cm="1">
        <f t="array" aca="1" ref="Q100" ca="1">INDIRECT(P100, FALSE)</f>
        <v>0</v>
      </c>
    </row>
    <row r="101" spans="1:17" x14ac:dyDescent="0.3">
      <c r="A101" s="115">
        <f t="shared" si="4"/>
        <v>57</v>
      </c>
      <c r="B101" s="46" t="s">
        <v>156</v>
      </c>
      <c r="C101" s="46" t="str">
        <f t="shared" ca="1" si="1"/>
        <v/>
      </c>
      <c r="D101" s="46"/>
      <c r="E101" s="46"/>
      <c r="F101" s="46"/>
      <c r="G101" s="46"/>
      <c r="H101" s="46"/>
      <c r="I101" s="46"/>
      <c r="J101" s="46"/>
      <c r="K101" s="123"/>
      <c r="L101" s="96"/>
      <c r="M101" s="97"/>
      <c r="N101">
        <f t="shared" si="2"/>
        <v>39</v>
      </c>
      <c r="O101">
        <f t="shared" si="3"/>
        <v>10</v>
      </c>
      <c r="P101" t="str">
        <f t="shared" si="0"/>
        <v>R39C10</v>
      </c>
      <c r="Q101" cm="1">
        <f t="array" aca="1" ref="Q101" ca="1">INDIRECT(P101, FALSE)</f>
        <v>0</v>
      </c>
    </row>
    <row r="102" spans="1:17" x14ac:dyDescent="0.3">
      <c r="A102" s="116">
        <f t="shared" si="4"/>
        <v>58</v>
      </c>
      <c r="B102" s="2" t="s">
        <v>157</v>
      </c>
      <c r="C102" s="2" t="str">
        <f t="shared" ca="1" si="1"/>
        <v/>
      </c>
      <c r="D102" s="2"/>
      <c r="E102" s="2"/>
      <c r="F102" s="2"/>
      <c r="G102" s="2"/>
      <c r="H102" s="2"/>
      <c r="I102" s="2"/>
      <c r="J102" s="2"/>
      <c r="K102" s="124"/>
      <c r="L102" s="94"/>
      <c r="M102" s="95"/>
      <c r="N102">
        <f t="shared" si="2"/>
        <v>39</v>
      </c>
      <c r="O102">
        <f t="shared" si="3"/>
        <v>11</v>
      </c>
      <c r="P102" t="str">
        <f t="shared" si="0"/>
        <v>R39C11</v>
      </c>
      <c r="Q102" cm="1">
        <f t="array" aca="1" ref="Q102" ca="1">INDIRECT(P102, FALSE)</f>
        <v>0</v>
      </c>
    </row>
    <row r="103" spans="1:17" x14ac:dyDescent="0.3">
      <c r="A103" s="115">
        <f t="shared" si="4"/>
        <v>59</v>
      </c>
      <c r="B103" s="46" t="s">
        <v>158</v>
      </c>
      <c r="C103" s="46" t="str">
        <f t="shared" ca="1" si="1"/>
        <v/>
      </c>
      <c r="D103" s="46"/>
      <c r="E103" s="46"/>
      <c r="F103" s="46"/>
      <c r="G103" s="46"/>
      <c r="H103" s="46"/>
      <c r="I103" s="46"/>
      <c r="J103" s="46"/>
      <c r="K103" s="123"/>
      <c r="L103" s="96"/>
      <c r="M103" s="97"/>
      <c r="N103">
        <f t="shared" si="2"/>
        <v>39</v>
      </c>
      <c r="O103">
        <f t="shared" si="3"/>
        <v>12</v>
      </c>
      <c r="P103" t="str">
        <f t="shared" si="0"/>
        <v>R39C12</v>
      </c>
      <c r="Q103" cm="1">
        <f t="array" aca="1" ref="Q103" ca="1">INDIRECT(P103, FALSE)</f>
        <v>0</v>
      </c>
    </row>
    <row r="104" spans="1:17" x14ac:dyDescent="0.3">
      <c r="A104" s="116">
        <f t="shared" si="4"/>
        <v>60</v>
      </c>
      <c r="B104" s="2" t="s">
        <v>159</v>
      </c>
      <c r="C104" s="2" t="str">
        <f t="shared" ca="1" si="1"/>
        <v/>
      </c>
      <c r="D104" s="2"/>
      <c r="E104" s="2"/>
      <c r="F104" s="2"/>
      <c r="G104" s="2"/>
      <c r="H104" s="2"/>
      <c r="I104" s="2"/>
      <c r="J104" s="2"/>
      <c r="K104" s="124"/>
      <c r="L104" s="94"/>
      <c r="M104" s="95"/>
      <c r="N104">
        <f t="shared" si="2"/>
        <v>39</v>
      </c>
      <c r="O104">
        <f t="shared" si="3"/>
        <v>13</v>
      </c>
      <c r="P104" t="str">
        <f t="shared" si="0"/>
        <v>R39C13</v>
      </c>
      <c r="Q104" cm="1">
        <f t="array" aca="1" ref="Q104" ca="1">INDIRECT(P104, FALSE)</f>
        <v>0</v>
      </c>
    </row>
    <row r="105" spans="1:17" x14ac:dyDescent="0.3">
      <c r="A105" s="115">
        <f t="shared" si="4"/>
        <v>61</v>
      </c>
      <c r="B105" s="46" t="s">
        <v>160</v>
      </c>
      <c r="C105" s="46" t="str">
        <f t="shared" ca="1" si="1"/>
        <v/>
      </c>
      <c r="D105" s="46"/>
      <c r="E105" s="46"/>
      <c r="F105" s="46"/>
      <c r="G105" s="46"/>
      <c r="H105" s="46"/>
      <c r="I105" s="46"/>
      <c r="J105" s="46"/>
      <c r="K105" s="123"/>
      <c r="L105" s="96"/>
      <c r="M105" s="97"/>
      <c r="N105">
        <f t="shared" si="2"/>
        <v>40</v>
      </c>
      <c r="O105">
        <f t="shared" si="3"/>
        <v>2</v>
      </c>
      <c r="P105" t="str">
        <f t="shared" si="0"/>
        <v>R40C2</v>
      </c>
      <c r="Q105" cm="1">
        <f t="array" aca="1" ref="Q105" ca="1">INDIRECT(P105, FALSE)</f>
        <v>0</v>
      </c>
    </row>
    <row r="106" spans="1:17" x14ac:dyDescent="0.3">
      <c r="A106" s="116">
        <f t="shared" si="4"/>
        <v>62</v>
      </c>
      <c r="B106" s="2" t="s">
        <v>161</v>
      </c>
      <c r="C106" s="2" t="str">
        <f t="shared" ca="1" si="1"/>
        <v/>
      </c>
      <c r="D106" s="2"/>
      <c r="E106" s="2"/>
      <c r="F106" s="2"/>
      <c r="G106" s="2"/>
      <c r="H106" s="2"/>
      <c r="I106" s="2"/>
      <c r="J106" s="2"/>
      <c r="K106" s="124"/>
      <c r="L106" s="94"/>
      <c r="M106" s="95"/>
      <c r="N106">
        <f t="shared" si="2"/>
        <v>40</v>
      </c>
      <c r="O106">
        <f t="shared" si="3"/>
        <v>3</v>
      </c>
      <c r="P106" t="str">
        <f t="shared" si="0"/>
        <v>R40C3</v>
      </c>
      <c r="Q106" cm="1">
        <f t="array" aca="1" ref="Q106" ca="1">INDIRECT(P106, FALSE)</f>
        <v>0</v>
      </c>
    </row>
    <row r="107" spans="1:17" x14ac:dyDescent="0.3">
      <c r="A107" s="115">
        <f t="shared" si="4"/>
        <v>63</v>
      </c>
      <c r="B107" s="46" t="s">
        <v>162</v>
      </c>
      <c r="C107" s="46" t="str">
        <f t="shared" ca="1" si="1"/>
        <v/>
      </c>
      <c r="D107" s="46"/>
      <c r="E107" s="46"/>
      <c r="F107" s="46"/>
      <c r="G107" s="46"/>
      <c r="H107" s="46"/>
      <c r="I107" s="46"/>
      <c r="J107" s="46"/>
      <c r="K107" s="123"/>
      <c r="L107" s="96"/>
      <c r="M107" s="97"/>
      <c r="N107">
        <f t="shared" si="2"/>
        <v>40</v>
      </c>
      <c r="O107">
        <f t="shared" si="3"/>
        <v>4</v>
      </c>
      <c r="P107" t="str">
        <f t="shared" si="0"/>
        <v>R40C4</v>
      </c>
      <c r="Q107" cm="1">
        <f t="array" aca="1" ref="Q107" ca="1">INDIRECT(P107, FALSE)</f>
        <v>0</v>
      </c>
    </row>
    <row r="108" spans="1:17" x14ac:dyDescent="0.3">
      <c r="A108" s="116">
        <f t="shared" si="4"/>
        <v>64</v>
      </c>
      <c r="B108" s="2" t="s">
        <v>163</v>
      </c>
      <c r="C108" s="2" t="str">
        <f t="shared" ca="1" si="1"/>
        <v/>
      </c>
      <c r="D108" s="2"/>
      <c r="E108" s="2"/>
      <c r="F108" s="2"/>
      <c r="G108" s="2"/>
      <c r="H108" s="2"/>
      <c r="I108" s="2"/>
      <c r="J108" s="2"/>
      <c r="K108" s="124"/>
      <c r="L108" s="94"/>
      <c r="M108" s="95"/>
      <c r="N108">
        <f t="shared" si="2"/>
        <v>40</v>
      </c>
      <c r="O108">
        <f t="shared" si="3"/>
        <v>5</v>
      </c>
      <c r="P108" t="str">
        <f t="shared" si="0"/>
        <v>R40C5</v>
      </c>
      <c r="Q108" cm="1">
        <f t="array" aca="1" ref="Q108" ca="1">INDIRECT(P108, FALSE)</f>
        <v>0</v>
      </c>
    </row>
    <row r="109" spans="1:17" x14ac:dyDescent="0.3">
      <c r="A109" s="115">
        <f t="shared" si="4"/>
        <v>65</v>
      </c>
      <c r="B109" s="46" t="s">
        <v>164</v>
      </c>
      <c r="C109" s="46" t="str">
        <f t="shared" ca="1" si="1"/>
        <v/>
      </c>
      <c r="D109" s="46"/>
      <c r="E109" s="46"/>
      <c r="F109" s="46"/>
      <c r="G109" s="46"/>
      <c r="H109" s="46"/>
      <c r="I109" s="46"/>
      <c r="J109" s="46"/>
      <c r="K109" s="123"/>
      <c r="L109" s="96"/>
      <c r="M109" s="97"/>
      <c r="N109">
        <f t="shared" si="2"/>
        <v>40</v>
      </c>
      <c r="O109">
        <f t="shared" si="3"/>
        <v>6</v>
      </c>
      <c r="P109" t="str">
        <f t="shared" si="0"/>
        <v>R40C6</v>
      </c>
      <c r="Q109" cm="1">
        <f t="array" aca="1" ref="Q109" ca="1">INDIRECT(P109, FALSE)</f>
        <v>0</v>
      </c>
    </row>
    <row r="110" spans="1:17" x14ac:dyDescent="0.3">
      <c r="A110" s="116">
        <f t="shared" si="4"/>
        <v>66</v>
      </c>
      <c r="B110" s="2" t="s">
        <v>165</v>
      </c>
      <c r="C110" s="2" t="str">
        <f t="shared" ref="C110:C140" ca="1" si="5">IF(Q110=0, "", Q110)</f>
        <v/>
      </c>
      <c r="D110" s="2"/>
      <c r="E110" s="2"/>
      <c r="F110" s="2"/>
      <c r="G110" s="2"/>
      <c r="H110" s="2"/>
      <c r="I110" s="2"/>
      <c r="J110" s="2"/>
      <c r="K110" s="124"/>
      <c r="L110" s="94"/>
      <c r="M110" s="95"/>
      <c r="N110">
        <f t="shared" ref="N110:N140" si="6">CODE(LEFT(B110))-30</f>
        <v>40</v>
      </c>
      <c r="O110">
        <f t="shared" ref="O110:O140" si="7">_xlfn.NUMBERVALUE(RIGHT(B110, 2))+1</f>
        <v>7</v>
      </c>
      <c r="P110" t="str">
        <f t="shared" ref="P110:P140" si="8">"R"&amp;N110&amp;"C"&amp;O110</f>
        <v>R40C7</v>
      </c>
      <c r="Q110" cm="1">
        <f t="array" aca="1" ref="Q110" ca="1">INDIRECT(P110, FALSE)</f>
        <v>0</v>
      </c>
    </row>
    <row r="111" spans="1:17" x14ac:dyDescent="0.3">
      <c r="A111" s="115">
        <f t="shared" ref="A111:A140" si="9">A110+1</f>
        <v>67</v>
      </c>
      <c r="B111" s="46" t="s">
        <v>166</v>
      </c>
      <c r="C111" s="46" t="str">
        <f t="shared" ca="1" si="5"/>
        <v/>
      </c>
      <c r="D111" s="46"/>
      <c r="E111" s="46"/>
      <c r="F111" s="46"/>
      <c r="G111" s="46"/>
      <c r="H111" s="46"/>
      <c r="I111" s="46"/>
      <c r="J111" s="46"/>
      <c r="K111" s="123"/>
      <c r="L111" s="96"/>
      <c r="M111" s="97"/>
      <c r="N111">
        <f t="shared" si="6"/>
        <v>40</v>
      </c>
      <c r="O111">
        <f t="shared" si="7"/>
        <v>8</v>
      </c>
      <c r="P111" t="str">
        <f t="shared" si="8"/>
        <v>R40C8</v>
      </c>
      <c r="Q111" cm="1">
        <f t="array" aca="1" ref="Q111" ca="1">INDIRECT(P111, FALSE)</f>
        <v>0</v>
      </c>
    </row>
    <row r="112" spans="1:17" x14ac:dyDescent="0.3">
      <c r="A112" s="116">
        <f t="shared" si="9"/>
        <v>68</v>
      </c>
      <c r="B112" s="2" t="s">
        <v>167</v>
      </c>
      <c r="C112" s="2" t="str">
        <f t="shared" ca="1" si="5"/>
        <v/>
      </c>
      <c r="D112" s="2"/>
      <c r="E112" s="2"/>
      <c r="F112" s="2"/>
      <c r="G112" s="2"/>
      <c r="H112" s="2"/>
      <c r="I112" s="2"/>
      <c r="J112" s="2"/>
      <c r="K112" s="124"/>
      <c r="L112" s="94"/>
      <c r="M112" s="95"/>
      <c r="N112">
        <f t="shared" si="6"/>
        <v>40</v>
      </c>
      <c r="O112">
        <f t="shared" si="7"/>
        <v>9</v>
      </c>
      <c r="P112" t="str">
        <f t="shared" si="8"/>
        <v>R40C9</v>
      </c>
      <c r="Q112" cm="1">
        <f t="array" aca="1" ref="Q112" ca="1">INDIRECT(P112, FALSE)</f>
        <v>0</v>
      </c>
    </row>
    <row r="113" spans="1:17" x14ac:dyDescent="0.3">
      <c r="A113" s="115">
        <f t="shared" si="9"/>
        <v>69</v>
      </c>
      <c r="B113" s="46" t="s">
        <v>168</v>
      </c>
      <c r="C113" s="46" t="str">
        <f t="shared" ca="1" si="5"/>
        <v/>
      </c>
      <c r="D113" s="46"/>
      <c r="E113" s="46"/>
      <c r="F113" s="46"/>
      <c r="G113" s="46"/>
      <c r="H113" s="46"/>
      <c r="I113" s="46"/>
      <c r="J113" s="46"/>
      <c r="K113" s="123"/>
      <c r="L113" s="96"/>
      <c r="M113" s="97"/>
      <c r="N113">
        <f t="shared" si="6"/>
        <v>40</v>
      </c>
      <c r="O113">
        <f t="shared" si="7"/>
        <v>10</v>
      </c>
      <c r="P113" t="str">
        <f t="shared" si="8"/>
        <v>R40C10</v>
      </c>
      <c r="Q113" cm="1">
        <f t="array" aca="1" ref="Q113" ca="1">INDIRECT(P113, FALSE)</f>
        <v>0</v>
      </c>
    </row>
    <row r="114" spans="1:17" x14ac:dyDescent="0.3">
      <c r="A114" s="116">
        <f t="shared" si="9"/>
        <v>70</v>
      </c>
      <c r="B114" s="2" t="s">
        <v>169</v>
      </c>
      <c r="C114" s="2" t="str">
        <f t="shared" ca="1" si="5"/>
        <v/>
      </c>
      <c r="D114" s="2"/>
      <c r="E114" s="2"/>
      <c r="F114" s="2"/>
      <c r="G114" s="2"/>
      <c r="H114" s="2"/>
      <c r="I114" s="2"/>
      <c r="J114" s="2"/>
      <c r="K114" s="124"/>
      <c r="L114" s="94"/>
      <c r="M114" s="95"/>
      <c r="N114">
        <f t="shared" si="6"/>
        <v>40</v>
      </c>
      <c r="O114">
        <f t="shared" si="7"/>
        <v>11</v>
      </c>
      <c r="P114" t="str">
        <f t="shared" si="8"/>
        <v>R40C11</v>
      </c>
      <c r="Q114" cm="1">
        <f t="array" aca="1" ref="Q114" ca="1">INDIRECT(P114, FALSE)</f>
        <v>0</v>
      </c>
    </row>
    <row r="115" spans="1:17" x14ac:dyDescent="0.3">
      <c r="A115" s="115">
        <f t="shared" si="9"/>
        <v>71</v>
      </c>
      <c r="B115" s="46" t="s">
        <v>170</v>
      </c>
      <c r="C115" s="46" t="str">
        <f t="shared" ca="1" si="5"/>
        <v/>
      </c>
      <c r="D115" s="46"/>
      <c r="E115" s="46"/>
      <c r="F115" s="46"/>
      <c r="G115" s="46"/>
      <c r="H115" s="46"/>
      <c r="I115" s="46"/>
      <c r="J115" s="46"/>
      <c r="K115" s="123"/>
      <c r="L115" s="96"/>
      <c r="M115" s="97"/>
      <c r="N115">
        <f t="shared" si="6"/>
        <v>40</v>
      </c>
      <c r="O115">
        <f t="shared" si="7"/>
        <v>12</v>
      </c>
      <c r="P115" t="str">
        <f t="shared" si="8"/>
        <v>R40C12</v>
      </c>
      <c r="Q115" cm="1">
        <f t="array" aca="1" ref="Q115" ca="1">INDIRECT(P115, FALSE)</f>
        <v>0</v>
      </c>
    </row>
    <row r="116" spans="1:17" x14ac:dyDescent="0.3">
      <c r="A116" s="116">
        <f t="shared" si="9"/>
        <v>72</v>
      </c>
      <c r="B116" s="2" t="s">
        <v>171</v>
      </c>
      <c r="C116" s="2" t="str">
        <f t="shared" ca="1" si="5"/>
        <v/>
      </c>
      <c r="D116" s="2"/>
      <c r="E116" s="2"/>
      <c r="F116" s="2"/>
      <c r="G116" s="2"/>
      <c r="H116" s="2"/>
      <c r="I116" s="2"/>
      <c r="J116" s="2"/>
      <c r="K116" s="124"/>
      <c r="L116" s="94"/>
      <c r="M116" s="95"/>
      <c r="N116">
        <f t="shared" si="6"/>
        <v>40</v>
      </c>
      <c r="O116">
        <f t="shared" si="7"/>
        <v>13</v>
      </c>
      <c r="P116" t="str">
        <f t="shared" si="8"/>
        <v>R40C13</v>
      </c>
      <c r="Q116" cm="1">
        <f t="array" aca="1" ref="Q116" ca="1">INDIRECT(P116, FALSE)</f>
        <v>0</v>
      </c>
    </row>
    <row r="117" spans="1:17" x14ac:dyDescent="0.3">
      <c r="A117" s="115">
        <f t="shared" si="9"/>
        <v>73</v>
      </c>
      <c r="B117" s="46" t="s">
        <v>172</v>
      </c>
      <c r="C117" s="46" t="str">
        <f t="shared" ca="1" si="5"/>
        <v/>
      </c>
      <c r="D117" s="46"/>
      <c r="E117" s="46"/>
      <c r="F117" s="46"/>
      <c r="G117" s="46"/>
      <c r="H117" s="46"/>
      <c r="I117" s="46"/>
      <c r="J117" s="46"/>
      <c r="K117" s="123"/>
      <c r="L117" s="96"/>
      <c r="M117" s="97"/>
      <c r="N117">
        <f t="shared" si="6"/>
        <v>41</v>
      </c>
      <c r="O117">
        <f t="shared" si="7"/>
        <v>2</v>
      </c>
      <c r="P117" t="str">
        <f t="shared" si="8"/>
        <v>R41C2</v>
      </c>
      <c r="Q117" cm="1">
        <f t="array" aca="1" ref="Q117" ca="1">INDIRECT(P117, FALSE)</f>
        <v>0</v>
      </c>
    </row>
    <row r="118" spans="1:17" x14ac:dyDescent="0.3">
      <c r="A118" s="116">
        <f t="shared" si="9"/>
        <v>74</v>
      </c>
      <c r="B118" s="2" t="s">
        <v>173</v>
      </c>
      <c r="C118" s="2" t="str">
        <f t="shared" ca="1" si="5"/>
        <v/>
      </c>
      <c r="D118" s="2"/>
      <c r="E118" s="2"/>
      <c r="F118" s="2"/>
      <c r="G118" s="2"/>
      <c r="H118" s="2"/>
      <c r="I118" s="2"/>
      <c r="J118" s="2"/>
      <c r="K118" s="124"/>
      <c r="L118" s="94"/>
      <c r="M118" s="95"/>
      <c r="N118">
        <f t="shared" si="6"/>
        <v>41</v>
      </c>
      <c r="O118">
        <f t="shared" si="7"/>
        <v>3</v>
      </c>
      <c r="P118" t="str">
        <f t="shared" si="8"/>
        <v>R41C3</v>
      </c>
      <c r="Q118" cm="1">
        <f t="array" aca="1" ref="Q118" ca="1">INDIRECT(P118, FALSE)</f>
        <v>0</v>
      </c>
    </row>
    <row r="119" spans="1:17" x14ac:dyDescent="0.3">
      <c r="A119" s="115">
        <f t="shared" si="9"/>
        <v>75</v>
      </c>
      <c r="B119" s="46" t="s">
        <v>174</v>
      </c>
      <c r="C119" s="46" t="str">
        <f t="shared" ca="1" si="5"/>
        <v/>
      </c>
      <c r="D119" s="46"/>
      <c r="E119" s="46"/>
      <c r="F119" s="46"/>
      <c r="G119" s="46"/>
      <c r="H119" s="46"/>
      <c r="I119" s="46"/>
      <c r="J119" s="46"/>
      <c r="K119" s="123"/>
      <c r="L119" s="96"/>
      <c r="M119" s="97"/>
      <c r="N119">
        <f t="shared" si="6"/>
        <v>41</v>
      </c>
      <c r="O119">
        <f t="shared" si="7"/>
        <v>4</v>
      </c>
      <c r="P119" t="str">
        <f t="shared" si="8"/>
        <v>R41C4</v>
      </c>
      <c r="Q119" cm="1">
        <f t="array" aca="1" ref="Q119" ca="1">INDIRECT(P119, FALSE)</f>
        <v>0</v>
      </c>
    </row>
    <row r="120" spans="1:17" x14ac:dyDescent="0.3">
      <c r="A120" s="116">
        <f t="shared" si="9"/>
        <v>76</v>
      </c>
      <c r="B120" s="2" t="s">
        <v>175</v>
      </c>
      <c r="C120" s="2" t="str">
        <f t="shared" ca="1" si="5"/>
        <v/>
      </c>
      <c r="D120" s="2"/>
      <c r="E120" s="2"/>
      <c r="F120" s="2"/>
      <c r="G120" s="2"/>
      <c r="H120" s="2"/>
      <c r="I120" s="2"/>
      <c r="J120" s="2"/>
      <c r="K120" s="124"/>
      <c r="L120" s="94"/>
      <c r="M120" s="95"/>
      <c r="N120">
        <f t="shared" si="6"/>
        <v>41</v>
      </c>
      <c r="O120">
        <f t="shared" si="7"/>
        <v>5</v>
      </c>
      <c r="P120" t="str">
        <f t="shared" si="8"/>
        <v>R41C5</v>
      </c>
      <c r="Q120" cm="1">
        <f t="array" aca="1" ref="Q120" ca="1">INDIRECT(P120, FALSE)</f>
        <v>0</v>
      </c>
    </row>
    <row r="121" spans="1:17" x14ac:dyDescent="0.3">
      <c r="A121" s="115">
        <f t="shared" si="9"/>
        <v>77</v>
      </c>
      <c r="B121" s="46" t="s">
        <v>176</v>
      </c>
      <c r="C121" s="46" t="str">
        <f t="shared" ca="1" si="5"/>
        <v/>
      </c>
      <c r="D121" s="46"/>
      <c r="E121" s="46"/>
      <c r="F121" s="46"/>
      <c r="G121" s="46"/>
      <c r="H121" s="46"/>
      <c r="I121" s="46"/>
      <c r="J121" s="46"/>
      <c r="K121" s="123"/>
      <c r="L121" s="96"/>
      <c r="M121" s="97"/>
      <c r="N121">
        <f t="shared" si="6"/>
        <v>41</v>
      </c>
      <c r="O121">
        <f t="shared" si="7"/>
        <v>6</v>
      </c>
      <c r="P121" t="str">
        <f t="shared" si="8"/>
        <v>R41C6</v>
      </c>
      <c r="Q121" cm="1">
        <f t="array" aca="1" ref="Q121" ca="1">INDIRECT(P121, FALSE)</f>
        <v>0</v>
      </c>
    </row>
    <row r="122" spans="1:17" x14ac:dyDescent="0.3">
      <c r="A122" s="116">
        <f t="shared" si="9"/>
        <v>78</v>
      </c>
      <c r="B122" s="2" t="s">
        <v>177</v>
      </c>
      <c r="C122" s="2" t="str">
        <f t="shared" ca="1" si="5"/>
        <v/>
      </c>
      <c r="D122" s="2"/>
      <c r="E122" s="2"/>
      <c r="F122" s="2"/>
      <c r="G122" s="2"/>
      <c r="H122" s="2"/>
      <c r="I122" s="2"/>
      <c r="J122" s="2"/>
      <c r="K122" s="124"/>
      <c r="L122" s="94"/>
      <c r="M122" s="95"/>
      <c r="N122">
        <f t="shared" si="6"/>
        <v>41</v>
      </c>
      <c r="O122">
        <f t="shared" si="7"/>
        <v>7</v>
      </c>
      <c r="P122" t="str">
        <f t="shared" si="8"/>
        <v>R41C7</v>
      </c>
      <c r="Q122" cm="1">
        <f t="array" aca="1" ref="Q122" ca="1">INDIRECT(P122, FALSE)</f>
        <v>0</v>
      </c>
    </row>
    <row r="123" spans="1:17" x14ac:dyDescent="0.3">
      <c r="A123" s="115">
        <f t="shared" si="9"/>
        <v>79</v>
      </c>
      <c r="B123" s="46" t="s">
        <v>178</v>
      </c>
      <c r="C123" s="46" t="str">
        <f t="shared" ca="1" si="5"/>
        <v/>
      </c>
      <c r="D123" s="46"/>
      <c r="E123" s="46"/>
      <c r="F123" s="46"/>
      <c r="G123" s="46"/>
      <c r="H123" s="46"/>
      <c r="I123" s="46"/>
      <c r="J123" s="46"/>
      <c r="K123" s="123"/>
      <c r="L123" s="96"/>
      <c r="M123" s="97"/>
      <c r="N123">
        <f t="shared" si="6"/>
        <v>41</v>
      </c>
      <c r="O123">
        <f t="shared" si="7"/>
        <v>8</v>
      </c>
      <c r="P123" t="str">
        <f t="shared" si="8"/>
        <v>R41C8</v>
      </c>
      <c r="Q123" cm="1">
        <f t="array" aca="1" ref="Q123" ca="1">INDIRECT(P123, FALSE)</f>
        <v>0</v>
      </c>
    </row>
    <row r="124" spans="1:17" x14ac:dyDescent="0.3">
      <c r="A124" s="116">
        <f t="shared" si="9"/>
        <v>80</v>
      </c>
      <c r="B124" s="2" t="s">
        <v>179</v>
      </c>
      <c r="C124" s="2" t="str">
        <f t="shared" ca="1" si="5"/>
        <v/>
      </c>
      <c r="D124" s="2"/>
      <c r="E124" s="2"/>
      <c r="F124" s="2"/>
      <c r="G124" s="2"/>
      <c r="H124" s="2"/>
      <c r="I124" s="2"/>
      <c r="J124" s="2"/>
      <c r="K124" s="124"/>
      <c r="L124" s="94"/>
      <c r="M124" s="95"/>
      <c r="N124">
        <f t="shared" si="6"/>
        <v>41</v>
      </c>
      <c r="O124">
        <f t="shared" si="7"/>
        <v>9</v>
      </c>
      <c r="P124" t="str">
        <f t="shared" si="8"/>
        <v>R41C9</v>
      </c>
      <c r="Q124" cm="1">
        <f t="array" aca="1" ref="Q124" ca="1">INDIRECT(P124, FALSE)</f>
        <v>0</v>
      </c>
    </row>
    <row r="125" spans="1:17" x14ac:dyDescent="0.3">
      <c r="A125" s="115">
        <f t="shared" si="9"/>
        <v>81</v>
      </c>
      <c r="B125" s="46" t="s">
        <v>180</v>
      </c>
      <c r="C125" s="46" t="str">
        <f t="shared" ca="1" si="5"/>
        <v/>
      </c>
      <c r="D125" s="46"/>
      <c r="E125" s="46"/>
      <c r="F125" s="46"/>
      <c r="G125" s="46"/>
      <c r="H125" s="46"/>
      <c r="I125" s="46"/>
      <c r="J125" s="46"/>
      <c r="K125" s="123"/>
      <c r="L125" s="96"/>
      <c r="M125" s="97"/>
      <c r="N125">
        <f t="shared" si="6"/>
        <v>41</v>
      </c>
      <c r="O125">
        <f t="shared" si="7"/>
        <v>10</v>
      </c>
      <c r="P125" t="str">
        <f t="shared" si="8"/>
        <v>R41C10</v>
      </c>
      <c r="Q125" cm="1">
        <f t="array" aca="1" ref="Q125" ca="1">INDIRECT(P125, FALSE)</f>
        <v>0</v>
      </c>
    </row>
    <row r="126" spans="1:17" x14ac:dyDescent="0.3">
      <c r="A126" s="116">
        <f t="shared" si="9"/>
        <v>82</v>
      </c>
      <c r="B126" s="2" t="s">
        <v>181</v>
      </c>
      <c r="C126" s="2" t="str">
        <f t="shared" ca="1" si="5"/>
        <v/>
      </c>
      <c r="D126" s="2"/>
      <c r="E126" s="2"/>
      <c r="F126" s="2"/>
      <c r="G126" s="2"/>
      <c r="H126" s="2"/>
      <c r="I126" s="2"/>
      <c r="J126" s="2"/>
      <c r="K126" s="124"/>
      <c r="L126" s="94"/>
      <c r="M126" s="95"/>
      <c r="N126">
        <f t="shared" si="6"/>
        <v>41</v>
      </c>
      <c r="O126">
        <f t="shared" si="7"/>
        <v>11</v>
      </c>
      <c r="P126" t="str">
        <f t="shared" si="8"/>
        <v>R41C11</v>
      </c>
      <c r="Q126" cm="1">
        <f t="array" aca="1" ref="Q126" ca="1">INDIRECT(P126, FALSE)</f>
        <v>0</v>
      </c>
    </row>
    <row r="127" spans="1:17" x14ac:dyDescent="0.3">
      <c r="A127" s="115">
        <f t="shared" si="9"/>
        <v>83</v>
      </c>
      <c r="B127" s="46" t="s">
        <v>182</v>
      </c>
      <c r="C127" s="46" t="str">
        <f t="shared" ca="1" si="5"/>
        <v/>
      </c>
      <c r="D127" s="46"/>
      <c r="E127" s="46"/>
      <c r="F127" s="46"/>
      <c r="G127" s="46"/>
      <c r="H127" s="46"/>
      <c r="I127" s="46"/>
      <c r="J127" s="46"/>
      <c r="K127" s="123"/>
      <c r="L127" s="96"/>
      <c r="M127" s="97"/>
      <c r="N127">
        <f t="shared" si="6"/>
        <v>41</v>
      </c>
      <c r="O127">
        <f t="shared" si="7"/>
        <v>12</v>
      </c>
      <c r="P127" t="str">
        <f t="shared" si="8"/>
        <v>R41C12</v>
      </c>
      <c r="Q127" cm="1">
        <f t="array" aca="1" ref="Q127" ca="1">INDIRECT(P127, FALSE)</f>
        <v>0</v>
      </c>
    </row>
    <row r="128" spans="1:17" x14ac:dyDescent="0.3">
      <c r="A128" s="116">
        <f t="shared" si="9"/>
        <v>84</v>
      </c>
      <c r="B128" s="2" t="s">
        <v>183</v>
      </c>
      <c r="C128" s="2" t="str">
        <f t="shared" ca="1" si="5"/>
        <v/>
      </c>
      <c r="D128" s="2"/>
      <c r="E128" s="2"/>
      <c r="F128" s="2"/>
      <c r="G128" s="2"/>
      <c r="H128" s="2"/>
      <c r="I128" s="2"/>
      <c r="J128" s="2"/>
      <c r="K128" s="124"/>
      <c r="L128" s="94"/>
      <c r="M128" s="95"/>
      <c r="N128">
        <f t="shared" si="6"/>
        <v>41</v>
      </c>
      <c r="O128">
        <f t="shared" si="7"/>
        <v>13</v>
      </c>
      <c r="P128" t="str">
        <f t="shared" si="8"/>
        <v>R41C13</v>
      </c>
      <c r="Q128" cm="1">
        <f t="array" aca="1" ref="Q128" ca="1">INDIRECT(P128, FALSE)</f>
        <v>0</v>
      </c>
    </row>
    <row r="129" spans="1:17" x14ac:dyDescent="0.3">
      <c r="A129" s="115">
        <f t="shared" si="9"/>
        <v>85</v>
      </c>
      <c r="B129" s="46" t="s">
        <v>184</v>
      </c>
      <c r="C129" s="46" t="str">
        <f t="shared" ca="1" si="5"/>
        <v/>
      </c>
      <c r="D129" s="46"/>
      <c r="E129" s="46"/>
      <c r="F129" s="46"/>
      <c r="G129" s="46"/>
      <c r="H129" s="46"/>
      <c r="I129" s="46"/>
      <c r="J129" s="46"/>
      <c r="K129" s="123"/>
      <c r="L129" s="96"/>
      <c r="M129" s="97"/>
      <c r="N129">
        <f t="shared" si="6"/>
        <v>42</v>
      </c>
      <c r="O129">
        <f t="shared" si="7"/>
        <v>2</v>
      </c>
      <c r="P129" t="str">
        <f t="shared" si="8"/>
        <v>R42C2</v>
      </c>
      <c r="Q129" cm="1">
        <f t="array" aca="1" ref="Q129" ca="1">INDIRECT(P129, FALSE)</f>
        <v>0</v>
      </c>
    </row>
    <row r="130" spans="1:17" x14ac:dyDescent="0.3">
      <c r="A130" s="116">
        <f t="shared" si="9"/>
        <v>86</v>
      </c>
      <c r="B130" s="2" t="s">
        <v>185</v>
      </c>
      <c r="C130" s="2" t="str">
        <f t="shared" ca="1" si="5"/>
        <v/>
      </c>
      <c r="D130" s="2"/>
      <c r="E130" s="2"/>
      <c r="F130" s="2"/>
      <c r="G130" s="2"/>
      <c r="H130" s="2"/>
      <c r="I130" s="2"/>
      <c r="J130" s="2"/>
      <c r="K130" s="124"/>
      <c r="L130" s="94"/>
      <c r="M130" s="95"/>
      <c r="N130">
        <f t="shared" si="6"/>
        <v>42</v>
      </c>
      <c r="O130">
        <f t="shared" si="7"/>
        <v>3</v>
      </c>
      <c r="P130" t="str">
        <f t="shared" si="8"/>
        <v>R42C3</v>
      </c>
      <c r="Q130" cm="1">
        <f t="array" aca="1" ref="Q130" ca="1">INDIRECT(P130, FALSE)</f>
        <v>0</v>
      </c>
    </row>
    <row r="131" spans="1:17" x14ac:dyDescent="0.3">
      <c r="A131" s="115">
        <f t="shared" si="9"/>
        <v>87</v>
      </c>
      <c r="B131" s="46" t="s">
        <v>186</v>
      </c>
      <c r="C131" s="46" t="str">
        <f t="shared" ca="1" si="5"/>
        <v/>
      </c>
      <c r="D131" s="46"/>
      <c r="E131" s="46"/>
      <c r="F131" s="46"/>
      <c r="G131" s="46"/>
      <c r="H131" s="46"/>
      <c r="I131" s="46"/>
      <c r="J131" s="46"/>
      <c r="K131" s="123"/>
      <c r="L131" s="96"/>
      <c r="M131" s="97"/>
      <c r="N131">
        <f t="shared" si="6"/>
        <v>42</v>
      </c>
      <c r="O131">
        <f t="shared" si="7"/>
        <v>4</v>
      </c>
      <c r="P131" t="str">
        <f t="shared" si="8"/>
        <v>R42C4</v>
      </c>
      <c r="Q131" cm="1">
        <f t="array" aca="1" ref="Q131" ca="1">INDIRECT(P131, FALSE)</f>
        <v>0</v>
      </c>
    </row>
    <row r="132" spans="1:17" x14ac:dyDescent="0.3">
      <c r="A132" s="116">
        <f t="shared" si="9"/>
        <v>88</v>
      </c>
      <c r="B132" s="2" t="s">
        <v>187</v>
      </c>
      <c r="C132" s="2" t="str">
        <f t="shared" ca="1" si="5"/>
        <v/>
      </c>
      <c r="D132" s="2"/>
      <c r="E132" s="2"/>
      <c r="F132" s="2"/>
      <c r="G132" s="2"/>
      <c r="H132" s="2"/>
      <c r="I132" s="2"/>
      <c r="J132" s="2"/>
      <c r="K132" s="124"/>
      <c r="L132" s="94"/>
      <c r="M132" s="95"/>
      <c r="N132">
        <f t="shared" si="6"/>
        <v>42</v>
      </c>
      <c r="O132">
        <f t="shared" si="7"/>
        <v>5</v>
      </c>
      <c r="P132" t="str">
        <f t="shared" si="8"/>
        <v>R42C5</v>
      </c>
      <c r="Q132" cm="1">
        <f t="array" aca="1" ref="Q132" ca="1">INDIRECT(P132, FALSE)</f>
        <v>0</v>
      </c>
    </row>
    <row r="133" spans="1:17" x14ac:dyDescent="0.3">
      <c r="A133" s="115">
        <f t="shared" si="9"/>
        <v>89</v>
      </c>
      <c r="B133" s="46" t="s">
        <v>188</v>
      </c>
      <c r="C133" s="46" t="str">
        <f t="shared" ca="1" si="5"/>
        <v/>
      </c>
      <c r="D133" s="46"/>
      <c r="E133" s="46"/>
      <c r="F133" s="46"/>
      <c r="G133" s="46"/>
      <c r="H133" s="46"/>
      <c r="I133" s="46"/>
      <c r="J133" s="46"/>
      <c r="K133" s="123"/>
      <c r="L133" s="96"/>
      <c r="M133" s="97"/>
      <c r="N133">
        <f t="shared" si="6"/>
        <v>42</v>
      </c>
      <c r="O133">
        <f t="shared" si="7"/>
        <v>6</v>
      </c>
      <c r="P133" t="str">
        <f t="shared" si="8"/>
        <v>R42C6</v>
      </c>
      <c r="Q133" cm="1">
        <f t="array" aca="1" ref="Q133" ca="1">INDIRECT(P133, FALSE)</f>
        <v>0</v>
      </c>
    </row>
    <row r="134" spans="1:17" x14ac:dyDescent="0.3">
      <c r="A134" s="116">
        <f t="shared" si="9"/>
        <v>90</v>
      </c>
      <c r="B134" s="2" t="s">
        <v>189</v>
      </c>
      <c r="C134" s="2" t="str">
        <f t="shared" ca="1" si="5"/>
        <v/>
      </c>
      <c r="D134" s="2"/>
      <c r="E134" s="2"/>
      <c r="F134" s="2"/>
      <c r="G134" s="2"/>
      <c r="H134" s="2"/>
      <c r="I134" s="2"/>
      <c r="J134" s="2"/>
      <c r="K134" s="124"/>
      <c r="L134" s="94"/>
      <c r="M134" s="95"/>
      <c r="N134">
        <f t="shared" si="6"/>
        <v>42</v>
      </c>
      <c r="O134">
        <f t="shared" si="7"/>
        <v>7</v>
      </c>
      <c r="P134" t="str">
        <f t="shared" si="8"/>
        <v>R42C7</v>
      </c>
      <c r="Q134" cm="1">
        <f t="array" aca="1" ref="Q134" ca="1">INDIRECT(P134, FALSE)</f>
        <v>0</v>
      </c>
    </row>
    <row r="135" spans="1:17" x14ac:dyDescent="0.3">
      <c r="A135" s="115">
        <f t="shared" si="9"/>
        <v>91</v>
      </c>
      <c r="B135" s="46" t="s">
        <v>190</v>
      </c>
      <c r="C135" s="46" t="str">
        <f t="shared" ca="1" si="5"/>
        <v/>
      </c>
      <c r="D135" s="46"/>
      <c r="E135" s="46"/>
      <c r="F135" s="46"/>
      <c r="G135" s="46"/>
      <c r="H135" s="46"/>
      <c r="I135" s="46"/>
      <c r="J135" s="46"/>
      <c r="K135" s="123"/>
      <c r="L135" s="96"/>
      <c r="M135" s="97"/>
      <c r="N135">
        <f t="shared" si="6"/>
        <v>42</v>
      </c>
      <c r="O135">
        <f t="shared" si="7"/>
        <v>8</v>
      </c>
      <c r="P135" t="str">
        <f t="shared" si="8"/>
        <v>R42C8</v>
      </c>
      <c r="Q135" cm="1">
        <f t="array" aca="1" ref="Q135" ca="1">INDIRECT(P135, FALSE)</f>
        <v>0</v>
      </c>
    </row>
    <row r="136" spans="1:17" x14ac:dyDescent="0.3">
      <c r="A136" s="116">
        <f t="shared" si="9"/>
        <v>92</v>
      </c>
      <c r="B136" s="2" t="s">
        <v>191</v>
      </c>
      <c r="C136" s="2" t="str">
        <f t="shared" ca="1" si="5"/>
        <v/>
      </c>
      <c r="D136" s="2"/>
      <c r="E136" s="2"/>
      <c r="F136" s="2"/>
      <c r="G136" s="2"/>
      <c r="H136" s="2"/>
      <c r="I136" s="2"/>
      <c r="J136" s="2"/>
      <c r="K136" s="124"/>
      <c r="L136" s="94"/>
      <c r="M136" s="95"/>
      <c r="N136">
        <f t="shared" si="6"/>
        <v>42</v>
      </c>
      <c r="O136">
        <f t="shared" si="7"/>
        <v>9</v>
      </c>
      <c r="P136" t="str">
        <f t="shared" si="8"/>
        <v>R42C9</v>
      </c>
      <c r="Q136" cm="1">
        <f t="array" aca="1" ref="Q136" ca="1">INDIRECT(P136, FALSE)</f>
        <v>0</v>
      </c>
    </row>
    <row r="137" spans="1:17" x14ac:dyDescent="0.3">
      <c r="A137" s="115">
        <f t="shared" si="9"/>
        <v>93</v>
      </c>
      <c r="B137" s="46" t="s">
        <v>192</v>
      </c>
      <c r="C137" s="46" t="str">
        <f t="shared" ca="1" si="5"/>
        <v/>
      </c>
      <c r="D137" s="46"/>
      <c r="E137" s="46"/>
      <c r="F137" s="46"/>
      <c r="G137" s="46"/>
      <c r="H137" s="46"/>
      <c r="I137" s="46"/>
      <c r="J137" s="46"/>
      <c r="K137" s="123"/>
      <c r="L137" s="96"/>
      <c r="M137" s="97"/>
      <c r="N137">
        <f t="shared" si="6"/>
        <v>42</v>
      </c>
      <c r="O137">
        <f t="shared" si="7"/>
        <v>10</v>
      </c>
      <c r="P137" t="str">
        <f t="shared" si="8"/>
        <v>R42C10</v>
      </c>
      <c r="Q137" cm="1">
        <f t="array" aca="1" ref="Q137" ca="1">INDIRECT(P137, FALSE)</f>
        <v>0</v>
      </c>
    </row>
    <row r="138" spans="1:17" x14ac:dyDescent="0.3">
      <c r="A138" s="116">
        <f t="shared" si="9"/>
        <v>94</v>
      </c>
      <c r="B138" s="2" t="s">
        <v>193</v>
      </c>
      <c r="C138" s="2" t="str">
        <f t="shared" ca="1" si="5"/>
        <v/>
      </c>
      <c r="D138" s="2"/>
      <c r="E138" s="2"/>
      <c r="F138" s="2"/>
      <c r="G138" s="2"/>
      <c r="H138" s="2"/>
      <c r="I138" s="2"/>
      <c r="J138" s="2"/>
      <c r="K138" s="124"/>
      <c r="L138" s="94"/>
      <c r="M138" s="95"/>
      <c r="N138">
        <f t="shared" si="6"/>
        <v>42</v>
      </c>
      <c r="O138">
        <f t="shared" si="7"/>
        <v>11</v>
      </c>
      <c r="P138" t="str">
        <f t="shared" si="8"/>
        <v>R42C11</v>
      </c>
      <c r="Q138" cm="1">
        <f t="array" aca="1" ref="Q138" ca="1">INDIRECT(P138, FALSE)</f>
        <v>0</v>
      </c>
    </row>
    <row r="139" spans="1:17" x14ac:dyDescent="0.3">
      <c r="A139" s="115">
        <f t="shared" si="9"/>
        <v>95</v>
      </c>
      <c r="B139" s="46" t="s">
        <v>194</v>
      </c>
      <c r="C139" s="46" t="str">
        <f t="shared" ca="1" si="5"/>
        <v/>
      </c>
      <c r="D139" s="46"/>
      <c r="E139" s="46"/>
      <c r="F139" s="46"/>
      <c r="G139" s="46"/>
      <c r="H139" s="46"/>
      <c r="I139" s="46"/>
      <c r="J139" s="46"/>
      <c r="K139" s="123"/>
      <c r="L139" s="96"/>
      <c r="M139" s="97"/>
      <c r="N139">
        <f t="shared" si="6"/>
        <v>42</v>
      </c>
      <c r="O139">
        <f t="shared" si="7"/>
        <v>12</v>
      </c>
      <c r="P139" t="str">
        <f t="shared" si="8"/>
        <v>R42C12</v>
      </c>
      <c r="Q139" cm="1">
        <f t="array" aca="1" ref="Q139" ca="1">INDIRECT(P139, FALSE)</f>
        <v>0</v>
      </c>
    </row>
    <row r="140" spans="1:17" x14ac:dyDescent="0.3">
      <c r="A140" s="120">
        <f t="shared" si="9"/>
        <v>96</v>
      </c>
      <c r="B140" s="121" t="s">
        <v>195</v>
      </c>
      <c r="C140" s="121" t="str">
        <f t="shared" ca="1" si="5"/>
        <v/>
      </c>
      <c r="D140" s="121"/>
      <c r="E140" s="121"/>
      <c r="F140" s="121"/>
      <c r="G140" s="121"/>
      <c r="H140" s="121"/>
      <c r="I140" s="121"/>
      <c r="J140" s="121"/>
      <c r="K140" s="122"/>
      <c r="L140" s="94"/>
      <c r="M140" s="95"/>
      <c r="N140">
        <f t="shared" si="6"/>
        <v>42</v>
      </c>
      <c r="O140">
        <f t="shared" si="7"/>
        <v>13</v>
      </c>
      <c r="P140" t="str">
        <f t="shared" si="8"/>
        <v>R42C13</v>
      </c>
      <c r="Q140" cm="1">
        <f t="array" aca="1" ref="Q140" ca="1">INDIRECT(P140, FALSE)</f>
        <v>0</v>
      </c>
    </row>
    <row r="142" spans="1:17" ht="21" x14ac:dyDescent="0.4">
      <c r="A142" s="92" t="s">
        <v>78</v>
      </c>
      <c r="B142" s="92"/>
      <c r="C142" s="92"/>
      <c r="D142" s="92"/>
      <c r="E142" s="92"/>
      <c r="F142" s="92"/>
      <c r="G142" s="92"/>
      <c r="H142" s="92"/>
      <c r="I142" s="92"/>
      <c r="J142" s="92"/>
      <c r="K142" s="92"/>
      <c r="L142" s="92"/>
      <c r="M142" s="92"/>
    </row>
    <row r="143" spans="1:17" x14ac:dyDescent="0.3">
      <c r="A143" s="93"/>
      <c r="B143" s="93"/>
      <c r="C143" s="93"/>
      <c r="D143" s="93"/>
      <c r="E143" s="93"/>
      <c r="F143" s="93"/>
      <c r="G143" s="93"/>
      <c r="H143" s="93"/>
      <c r="I143" s="93"/>
      <c r="J143" s="93"/>
      <c r="K143" s="93"/>
      <c r="L143" s="93"/>
      <c r="M143" s="93"/>
    </row>
    <row r="144" spans="1:17" x14ac:dyDescent="0.3">
      <c r="A144" s="93"/>
      <c r="B144" s="93"/>
      <c r="C144" s="93"/>
      <c r="D144" s="93"/>
      <c r="E144" s="93"/>
      <c r="F144" s="93"/>
      <c r="G144" s="93"/>
      <c r="H144" s="93"/>
      <c r="I144" s="93"/>
      <c r="J144" s="93"/>
      <c r="K144" s="93"/>
      <c r="L144" s="93"/>
      <c r="M144" s="93"/>
    </row>
    <row r="145" spans="1:13" x14ac:dyDescent="0.3">
      <c r="A145" s="93"/>
      <c r="B145" s="93"/>
      <c r="C145" s="93"/>
      <c r="D145" s="93"/>
      <c r="E145" s="93"/>
      <c r="F145" s="93"/>
      <c r="G145" s="93"/>
      <c r="H145" s="93"/>
      <c r="I145" s="93"/>
      <c r="J145" s="93"/>
      <c r="K145" s="93"/>
      <c r="L145" s="93"/>
      <c r="M145" s="93"/>
    </row>
    <row r="146" spans="1:13" x14ac:dyDescent="0.3">
      <c r="A146" s="93"/>
      <c r="B146" s="93"/>
      <c r="C146" s="93"/>
      <c r="D146" s="93"/>
      <c r="E146" s="93"/>
      <c r="F146" s="93"/>
      <c r="G146" s="93"/>
      <c r="H146" s="93"/>
      <c r="I146" s="93"/>
      <c r="J146" s="93"/>
      <c r="K146" s="93"/>
      <c r="L146" s="93"/>
      <c r="M146" s="93"/>
    </row>
    <row r="147" spans="1:13" x14ac:dyDescent="0.3">
      <c r="A147" s="93"/>
      <c r="B147" s="93"/>
      <c r="C147" s="93"/>
      <c r="D147" s="93"/>
      <c r="E147" s="93"/>
      <c r="F147" s="93"/>
      <c r="G147" s="93"/>
      <c r="H147" s="93"/>
      <c r="I147" s="93"/>
      <c r="J147" s="93"/>
      <c r="K147" s="93"/>
      <c r="L147" s="93"/>
      <c r="M147" s="93"/>
    </row>
  </sheetData>
  <mergeCells count="149">
    <mergeCell ref="A13:M14"/>
    <mergeCell ref="A15:M15"/>
    <mergeCell ref="B7:H7"/>
    <mergeCell ref="C8:M8"/>
    <mergeCell ref="B32:M32"/>
    <mergeCell ref="B33:M33"/>
    <mergeCell ref="G16:I16"/>
    <mergeCell ref="G17:I17"/>
    <mergeCell ref="G18:I18"/>
    <mergeCell ref="G19:I19"/>
    <mergeCell ref="G20:I20"/>
    <mergeCell ref="G23:M23"/>
    <mergeCell ref="G24:M24"/>
    <mergeCell ref="G25:M25"/>
    <mergeCell ref="A27:C27"/>
    <mergeCell ref="D30:F30"/>
    <mergeCell ref="G30:I30"/>
    <mergeCell ref="J30:M30"/>
    <mergeCell ref="G27:M27"/>
    <mergeCell ref="D27:F27"/>
    <mergeCell ref="A25:C25"/>
    <mergeCell ref="A26:C26"/>
    <mergeCell ref="G26:M26"/>
    <mergeCell ref="D25:F25"/>
    <mergeCell ref="D26:F26"/>
    <mergeCell ref="A23:C23"/>
    <mergeCell ref="A22:M22"/>
    <mergeCell ref="D23:F23"/>
    <mergeCell ref="A30:C30"/>
    <mergeCell ref="J16:M16"/>
    <mergeCell ref="J17:M17"/>
    <mergeCell ref="J18:M18"/>
    <mergeCell ref="J19:M19"/>
    <mergeCell ref="J20:M20"/>
    <mergeCell ref="A29:M29"/>
    <mergeCell ref="D16:F16"/>
    <mergeCell ref="D17:F17"/>
    <mergeCell ref="D18:F18"/>
    <mergeCell ref="D19:F19"/>
    <mergeCell ref="D20:F20"/>
    <mergeCell ref="A16:C16"/>
    <mergeCell ref="D24:F24"/>
    <mergeCell ref="A19:C19"/>
    <mergeCell ref="A20:C20"/>
    <mergeCell ref="A17:C17"/>
    <mergeCell ref="A18:C18"/>
    <mergeCell ref="L137:M137"/>
    <mergeCell ref="L124:M124"/>
    <mergeCell ref="L125:M125"/>
    <mergeCell ref="L112:M112"/>
    <mergeCell ref="L113:M113"/>
    <mergeCell ref="L100:M100"/>
    <mergeCell ref="L101:M101"/>
    <mergeCell ref="L88:M88"/>
    <mergeCell ref="L89:M89"/>
    <mergeCell ref="L132:M132"/>
    <mergeCell ref="L133:M133"/>
    <mergeCell ref="L134:M134"/>
    <mergeCell ref="L135:M135"/>
    <mergeCell ref="L120:M120"/>
    <mergeCell ref="L121:M121"/>
    <mergeCell ref="L122:M122"/>
    <mergeCell ref="L123:M123"/>
    <mergeCell ref="L108:M108"/>
    <mergeCell ref="L109:M109"/>
    <mergeCell ref="L110:M110"/>
    <mergeCell ref="L111:M111"/>
    <mergeCell ref="L78:M78"/>
    <mergeCell ref="L79:M79"/>
    <mergeCell ref="L80:M80"/>
    <mergeCell ref="L81:M81"/>
    <mergeCell ref="L82:M82"/>
    <mergeCell ref="L83:M83"/>
    <mergeCell ref="L66:M66"/>
    <mergeCell ref="L67:M67"/>
    <mergeCell ref="L136:M136"/>
    <mergeCell ref="L75:M75"/>
    <mergeCell ref="L60:M60"/>
    <mergeCell ref="L61:M61"/>
    <mergeCell ref="L62:M62"/>
    <mergeCell ref="L63:M63"/>
    <mergeCell ref="L76:M76"/>
    <mergeCell ref="L77:M77"/>
    <mergeCell ref="L64:M64"/>
    <mergeCell ref="L65:M65"/>
    <mergeCell ref="L54:M54"/>
    <mergeCell ref="L55:M55"/>
    <mergeCell ref="L56:M56"/>
    <mergeCell ref="L57:M57"/>
    <mergeCell ref="L58:M58"/>
    <mergeCell ref="L59:M59"/>
    <mergeCell ref="L74:M74"/>
    <mergeCell ref="L44:M44"/>
    <mergeCell ref="L45:M45"/>
    <mergeCell ref="L46:M46"/>
    <mergeCell ref="L47:M47"/>
    <mergeCell ref="L48:M48"/>
    <mergeCell ref="L49:M49"/>
    <mergeCell ref="L50:M50"/>
    <mergeCell ref="L51:M51"/>
    <mergeCell ref="L52:M52"/>
    <mergeCell ref="L53:M53"/>
    <mergeCell ref="L68:M68"/>
    <mergeCell ref="L69:M69"/>
    <mergeCell ref="L70:M70"/>
    <mergeCell ref="L71:M71"/>
    <mergeCell ref="L105:M105"/>
    <mergeCell ref="L106:M106"/>
    <mergeCell ref="L107:M107"/>
    <mergeCell ref="L90:M90"/>
    <mergeCell ref="L91:M91"/>
    <mergeCell ref="L92:M92"/>
    <mergeCell ref="L93:M93"/>
    <mergeCell ref="L94:M94"/>
    <mergeCell ref="L95:M95"/>
    <mergeCell ref="L96:M96"/>
    <mergeCell ref="L97:M97"/>
    <mergeCell ref="L98:M98"/>
    <mergeCell ref="L99:M99"/>
    <mergeCell ref="L84:M84"/>
    <mergeCell ref="L85:M85"/>
    <mergeCell ref="L86:M86"/>
    <mergeCell ref="L87:M87"/>
    <mergeCell ref="L72:M72"/>
    <mergeCell ref="L73:M73"/>
    <mergeCell ref="A142:M142"/>
    <mergeCell ref="A143:M147"/>
    <mergeCell ref="L138:M138"/>
    <mergeCell ref="L139:M139"/>
    <mergeCell ref="L140:M140"/>
    <mergeCell ref="A2:M2"/>
    <mergeCell ref="A3:M3"/>
    <mergeCell ref="A4:M4"/>
    <mergeCell ref="A5:M5"/>
    <mergeCell ref="L126:M126"/>
    <mergeCell ref="L127:M127"/>
    <mergeCell ref="L128:M128"/>
    <mergeCell ref="L129:M129"/>
    <mergeCell ref="L130:M130"/>
    <mergeCell ref="L131:M131"/>
    <mergeCell ref="L114:M114"/>
    <mergeCell ref="L115:M115"/>
    <mergeCell ref="L116:M116"/>
    <mergeCell ref="L117:M117"/>
    <mergeCell ref="L118:M118"/>
    <mergeCell ref="L119:M119"/>
    <mergeCell ref="L102:M102"/>
    <mergeCell ref="L103:M103"/>
    <mergeCell ref="L104:M104"/>
  </mergeCells>
  <conditionalFormatting sqref="A25:A27 D25:D27 G26:G27">
    <cfRule type="expression" dxfId="20" priority="5">
      <formula>$D$24&lt;&gt;"Yes"</formula>
    </cfRule>
  </conditionalFormatting>
  <conditionalFormatting sqref="B35:M42">
    <cfRule type="duplicateValues" dxfId="19" priority="3"/>
    <cfRule type="duplicateValues" dxfId="18" priority="4"/>
  </conditionalFormatting>
  <conditionalFormatting sqref="D23:D27">
    <cfRule type="containsBlanks" dxfId="17" priority="7">
      <formula>LEN(TRIM(D23))=0</formula>
    </cfRule>
  </conditionalFormatting>
  <conditionalFormatting sqref="G26:G27">
    <cfRule type="containsText" dxfId="16" priority="6" operator="containsText" text="sheets">
      <formula>NOT(ISERROR(SEARCH("sheets",G26)))</formula>
    </cfRule>
  </conditionalFormatting>
  <conditionalFormatting sqref="J44:K140">
    <cfRule type="expression" dxfId="15" priority="1">
      <formula>$D$23&lt;&gt;"RNA"</formula>
    </cfRule>
  </conditionalFormatting>
  <dataValidations xWindow="417" yWindow="487" count="8">
    <dataValidation type="list" allowBlank="1" showInputMessage="1" showErrorMessage="1" sqref="D20" xr:uid="{9F598B70-06CE-4824-88FF-B705CF903A65}">
      <formula1>"Yes (Additional Fees Apply), No"</formula1>
    </dataValidation>
    <dataValidation type="list" allowBlank="1" showErrorMessage="1" sqref="J20" xr:uid="{52615453-EF27-4F58-98D9-AD7BE3BA2169}">
      <formula1>"Standard, Express (Additional Fees Apply)"</formula1>
    </dataValidation>
    <dataValidation type="list" allowBlank="1" showInputMessage="1" showErrorMessage="1" sqref="G20" xr:uid="{7216F671-4699-4F3B-8B04-6F2FBE66FF88}">
      <formula1>"Yes-Additional fees will apply for sample return,No"</formula1>
    </dataValidation>
    <dataValidation type="list" allowBlank="1" showInputMessage="1" showErrorMessage="1" sqref="D24" xr:uid="{D4C7A8D5-6560-4060-9389-DE5755316598}">
      <formula1>"Yes, No"</formula1>
    </dataValidation>
    <dataValidation type="list" allowBlank="1" showInputMessage="1" showErrorMessage="1" sqref="D23" xr:uid="{45DEEF1B-4ED9-41AC-AA88-19893AFAF01F}">
      <formula1>"DNA, RNA"</formula1>
    </dataValidation>
    <dataValidation operator="greaterThan" allowBlank="1" showInputMessage="1" showErrorMessage="1" sqref="D27" xr:uid="{D0D05349-13BC-4DD9-AC79-92B91B15DA4A}"/>
    <dataValidation type="custom" allowBlank="1" showInputMessage="1" showErrorMessage="1" errorTitle="Error" error="Sample ID must be unique and contain only alphanumeric characters &quot;A-Z&quot; &quot;0-9&quot;, dash &quot;-&quot;, and/or underscore &quot;_&quot;. Any other characters including spaces are not acceptable." promptTitle="Requirements" prompt="Sample ID must be unique and contain only alphanumeric characters &quot;A-Z&quot; &quot;0-9&quot;, dash &quot;-&quot;, and/or underscore &quot;_&quot;. Any other characters including spaces are not acceptable." sqref="B35:M42" xr:uid="{3B476CF4-57AA-49B0-89D1-F8C7EF57B865}">
      <formula1>ISNUMBER(SUMPRODUCT(SEARCH(MID(B35,ROW(INDIRECT("1:"&amp;LEN(A18))),1),"0123456789abcdefghijklmnopqrstuvwxyzABCDEFGHIJKLMNOPQRSTUVWXYZ-_")))</formula1>
    </dataValidation>
    <dataValidation type="decimal" operator="greaterThan" allowBlank="1" showInputMessage="1" showErrorMessage="1" promptTitle="Requirements" prompt="Must be a positive numeric value." sqref="I45:K140 F45:G140" xr:uid="{6BD5A75C-F79E-402B-B65E-67F8970A4C09}">
      <formula1>0</formula1>
    </dataValidation>
  </dataValidations>
  <hyperlinks>
    <hyperlink ref="M10" r:id="rId1" xr:uid="{ED05F7D6-D79D-4FBC-BB17-695354B5DB03}"/>
  </hyperlinks>
  <pageMargins left="0.7" right="0.7" top="0.75" bottom="0.75" header="0.3" footer="0.3"/>
  <pageSetup scale="80" fitToHeight="0" orientation="portrait" r:id="rId2"/>
  <drawing r:id="rId3"/>
  <tableParts count="1">
    <tablePart r:id="rId4"/>
  </tableParts>
  <extLst>
    <ext xmlns:x14="http://schemas.microsoft.com/office/spreadsheetml/2009/9/main" uri="{CCE6A557-97BC-4b89-ADB6-D9C93CAAB3DF}">
      <x14:dataValidations xmlns:xm="http://schemas.microsoft.com/office/excel/2006/main" xWindow="417" yWindow="487" count="4">
        <x14:dataValidation type="list" allowBlank="1" showInputMessage="1" showErrorMessage="1" xr:uid="{95331A10-B431-4CF5-BBCA-1F6E3932CCB6}">
          <x14:formula1>
            <xm:f>'Run Types'!$B$12:$B$19</xm:f>
          </x14:formula1>
          <xm:sqref>D26:F26</xm:sqref>
        </x14:dataValidation>
        <x14:dataValidation type="list" allowBlank="1" showInputMessage="1" showErrorMessage="1" xr:uid="{16F2EDAE-4F71-407E-B83B-BA02374D59FB}">
          <x14:formula1>
            <xm:f>'Run Types'!$K$12:$K$17</xm:f>
          </x14:formula1>
          <xm:sqref>E45:E140</xm:sqref>
        </x14:dataValidation>
        <x14:dataValidation type="list" allowBlank="1" showInputMessage="1" showErrorMessage="1" xr:uid="{E88AF5CC-0D15-49B9-B463-7F452F99D5F1}">
          <x14:formula1>
            <xm:f>'Run Types'!$K$2:$K$6</xm:f>
          </x14:formula1>
          <xm:sqref>H45:H140</xm:sqref>
        </x14:dataValidation>
        <x14:dataValidation type="list" allowBlank="1" showInputMessage="1" showErrorMessage="1" xr:uid="{AF512935-D063-49CC-896D-C7B53CC1A96F}">
          <x14:formula1>
            <xm:f>'Run Types'!$A$1:$G$1</xm:f>
          </x14:formula1>
          <xm:sqref>D25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20"/>
  <sheetViews>
    <sheetView workbookViewId="0">
      <selection activeCell="M20" sqref="M20:N20"/>
    </sheetView>
  </sheetViews>
  <sheetFormatPr defaultRowHeight="14.4" x14ac:dyDescent="0.3"/>
  <cols>
    <col min="1" max="1" width="8.6640625" bestFit="1" customWidth="1"/>
    <col min="2" max="2" width="11.6640625" bestFit="1" customWidth="1"/>
    <col min="3" max="3" width="11.6640625" customWidth="1"/>
    <col min="4" max="4" width="11.33203125" bestFit="1" customWidth="1"/>
    <col min="5" max="5" width="8.6640625" bestFit="1" customWidth="1"/>
    <col min="7" max="7" width="8.6640625" customWidth="1"/>
  </cols>
  <sheetData>
    <row r="1" spans="1:15" x14ac:dyDescent="0.3">
      <c r="A1" s="3" t="s">
        <v>196</v>
      </c>
      <c r="B1" s="3" t="s">
        <v>197</v>
      </c>
      <c r="C1" s="3" t="s">
        <v>198</v>
      </c>
      <c r="D1" s="3" t="s">
        <v>199</v>
      </c>
      <c r="E1" s="3" t="s">
        <v>200</v>
      </c>
      <c r="F1" s="3" t="s">
        <v>201</v>
      </c>
      <c r="G1" s="3" t="s">
        <v>202</v>
      </c>
      <c r="I1" s="3" t="s">
        <v>203</v>
      </c>
      <c r="J1" s="3" t="s">
        <v>204</v>
      </c>
      <c r="K1" s="3" t="s">
        <v>205</v>
      </c>
      <c r="M1" t="s">
        <v>206</v>
      </c>
    </row>
    <row r="2" spans="1:15" x14ac:dyDescent="0.3">
      <c r="A2" t="s">
        <v>207</v>
      </c>
      <c r="B2" t="s">
        <v>208</v>
      </c>
      <c r="C2" t="s">
        <v>209</v>
      </c>
      <c r="D2" t="s">
        <v>210</v>
      </c>
      <c r="E2" t="s">
        <v>211</v>
      </c>
      <c r="F2" t="s">
        <v>212</v>
      </c>
      <c r="I2" s="38" t="s">
        <v>213</v>
      </c>
      <c r="J2" t="s">
        <v>213</v>
      </c>
      <c r="K2" t="s">
        <v>214</v>
      </c>
      <c r="M2" t="s">
        <v>207</v>
      </c>
      <c r="N2">
        <v>1</v>
      </c>
      <c r="O2">
        <v>1</v>
      </c>
    </row>
    <row r="3" spans="1:15" x14ac:dyDescent="0.3">
      <c r="A3" t="s">
        <v>215</v>
      </c>
      <c r="B3" t="s">
        <v>216</v>
      </c>
      <c r="C3" t="s">
        <v>217</v>
      </c>
      <c r="D3" t="s">
        <v>218</v>
      </c>
      <c r="E3" t="s">
        <v>219</v>
      </c>
      <c r="I3" s="38" t="s">
        <v>220</v>
      </c>
      <c r="J3" t="s">
        <v>221</v>
      </c>
      <c r="K3" t="s">
        <v>222</v>
      </c>
      <c r="M3" t="s">
        <v>215</v>
      </c>
      <c r="N3">
        <v>1</v>
      </c>
      <c r="O3">
        <v>2</v>
      </c>
    </row>
    <row r="4" spans="1:15" x14ac:dyDescent="0.3">
      <c r="A4" t="s">
        <v>80</v>
      </c>
      <c r="B4" t="str">
        <f>""</f>
        <v/>
      </c>
      <c r="C4" t="s">
        <v>223</v>
      </c>
      <c r="D4" t="s">
        <v>224</v>
      </c>
      <c r="E4" t="s">
        <v>225</v>
      </c>
      <c r="I4" s="38" t="s">
        <v>226</v>
      </c>
      <c r="J4" t="s">
        <v>227</v>
      </c>
      <c r="K4" t="s">
        <v>228</v>
      </c>
      <c r="M4" t="s">
        <v>80</v>
      </c>
      <c r="N4">
        <v>1</v>
      </c>
      <c r="O4">
        <v>3</v>
      </c>
    </row>
    <row r="5" spans="1:15" x14ac:dyDescent="0.3">
      <c r="A5" t="str">
        <f>""</f>
        <v/>
      </c>
      <c r="B5" t="str">
        <f>""</f>
        <v/>
      </c>
      <c r="C5" t="s">
        <v>223</v>
      </c>
      <c r="D5" t="s">
        <v>229</v>
      </c>
      <c r="E5" t="s">
        <v>230</v>
      </c>
      <c r="I5" s="38" t="s">
        <v>231</v>
      </c>
      <c r="J5" t="s">
        <v>232</v>
      </c>
      <c r="K5" t="s">
        <v>233</v>
      </c>
      <c r="M5" t="s">
        <v>208</v>
      </c>
      <c r="N5">
        <v>4</v>
      </c>
      <c r="O5">
        <v>4</v>
      </c>
    </row>
    <row r="6" spans="1:15" x14ac:dyDescent="0.3">
      <c r="A6" t="str">
        <f>""</f>
        <v/>
      </c>
      <c r="B6" t="str">
        <f>""</f>
        <v/>
      </c>
      <c r="C6" t="s">
        <v>223</v>
      </c>
      <c r="D6" t="s">
        <v>234</v>
      </c>
      <c r="E6" t="s">
        <v>235</v>
      </c>
      <c r="I6" s="38" t="s">
        <v>236</v>
      </c>
      <c r="J6" t="s">
        <v>202</v>
      </c>
      <c r="K6" t="s">
        <v>202</v>
      </c>
      <c r="M6" t="s">
        <v>216</v>
      </c>
      <c r="N6">
        <v>4</v>
      </c>
      <c r="O6">
        <v>5</v>
      </c>
    </row>
    <row r="7" spans="1:15" x14ac:dyDescent="0.3">
      <c r="A7" t="str">
        <f>""</f>
        <v/>
      </c>
      <c r="B7" t="str">
        <f>""</f>
        <v/>
      </c>
      <c r="C7" t="s">
        <v>223</v>
      </c>
      <c r="D7" t="s">
        <v>237</v>
      </c>
      <c r="E7" t="str">
        <f>""</f>
        <v/>
      </c>
      <c r="I7" s="38" t="s">
        <v>202</v>
      </c>
      <c r="J7" t="s">
        <v>223</v>
      </c>
      <c r="K7" t="s">
        <v>223</v>
      </c>
      <c r="M7" t="s">
        <v>209</v>
      </c>
      <c r="N7">
        <v>1</v>
      </c>
      <c r="O7">
        <v>6</v>
      </c>
    </row>
    <row r="8" spans="1:15" x14ac:dyDescent="0.3">
      <c r="A8" t="str">
        <f>""</f>
        <v/>
      </c>
      <c r="B8" t="str">
        <f>""</f>
        <v/>
      </c>
      <c r="C8" t="s">
        <v>223</v>
      </c>
      <c r="D8" t="s">
        <v>238</v>
      </c>
      <c r="E8" t="str">
        <f>""</f>
        <v/>
      </c>
      <c r="I8" s="38" t="s">
        <v>223</v>
      </c>
      <c r="J8" t="s">
        <v>223</v>
      </c>
      <c r="K8" t="s">
        <v>223</v>
      </c>
      <c r="M8" t="s">
        <v>217</v>
      </c>
      <c r="N8">
        <v>1</v>
      </c>
      <c r="O8">
        <v>7</v>
      </c>
    </row>
    <row r="9" spans="1:15" x14ac:dyDescent="0.3">
      <c r="A9" t="str">
        <f>""</f>
        <v/>
      </c>
      <c r="B9" t="str">
        <f>""</f>
        <v/>
      </c>
      <c r="C9" t="s">
        <v>223</v>
      </c>
      <c r="D9" t="s">
        <v>239</v>
      </c>
      <c r="E9" t="str">
        <f>""</f>
        <v/>
      </c>
      <c r="I9" s="38" t="s">
        <v>223</v>
      </c>
      <c r="J9" t="s">
        <v>223</v>
      </c>
      <c r="K9" t="s">
        <v>223</v>
      </c>
      <c r="M9" t="s">
        <v>210</v>
      </c>
      <c r="N9">
        <v>2</v>
      </c>
      <c r="O9">
        <v>8</v>
      </c>
    </row>
    <row r="10" spans="1:15" x14ac:dyDescent="0.3">
      <c r="I10" s="38"/>
      <c r="M10" t="s">
        <v>218</v>
      </c>
      <c r="N10">
        <v>2</v>
      </c>
    </row>
    <row r="11" spans="1:15" x14ac:dyDescent="0.3">
      <c r="A11" t="e">
        <f>MATCH('Sample in Tubes'!D25, A1:G1, 0)</f>
        <v>#N/A</v>
      </c>
      <c r="B11" t="e">
        <f>MATCH('Sample in 96 Well Plate'!D25, A1:G1, 0)</f>
        <v>#N/A</v>
      </c>
      <c r="I11" t="e">
        <f>MATCH('Sample in Tubes'!D23, I1:J1, 0)</f>
        <v>#N/A</v>
      </c>
      <c r="K11" t="e">
        <f>MATCH('Sample in 96 Well Plate'!D23, I1:J1, 0)</f>
        <v>#N/A</v>
      </c>
      <c r="M11" t="s">
        <v>224</v>
      </c>
      <c r="N11">
        <v>2</v>
      </c>
    </row>
    <row r="12" spans="1:15" x14ac:dyDescent="0.3">
      <c r="A12" t="e" cm="1">
        <f t="array" aca="1" ref="A12" ca="1">INDIRECT(CHAR(64+A11)&amp;"2:"&amp;CHAR(64+A11)&amp;"9")</f>
        <v>#N/A</v>
      </c>
      <c r="B12" t="e" cm="1">
        <f t="array" aca="1" ref="B12" ca="1">INDIRECT(CHAR(64+B11)&amp;"2:"&amp;CHAR(64+B11)&amp;"9")</f>
        <v>#N/A</v>
      </c>
      <c r="I12" t="e" cm="1">
        <f t="array" aca="1" ref="I12" ca="1">INDIRECT(CHAR(70+I11)&amp;"2:"&amp;CHAR(70+I11)&amp;"9")</f>
        <v>#N/A</v>
      </c>
      <c r="K12" t="e" cm="1">
        <f t="array" aca="1" ref="K12" ca="1">INDIRECT(CHAR(70+K11)&amp;"2:"&amp;CHAR(70+K11)&amp;"9")</f>
        <v>#N/A</v>
      </c>
      <c r="M12" t="s">
        <v>229</v>
      </c>
      <c r="N12">
        <v>4</v>
      </c>
    </row>
    <row r="13" spans="1:15" x14ac:dyDescent="0.3">
      <c r="M13" t="s">
        <v>234</v>
      </c>
      <c r="N13">
        <v>2</v>
      </c>
    </row>
    <row r="14" spans="1:15" x14ac:dyDescent="0.3">
      <c r="M14" t="s">
        <v>237</v>
      </c>
      <c r="N14">
        <v>2</v>
      </c>
    </row>
    <row r="15" spans="1:15" x14ac:dyDescent="0.3">
      <c r="M15" t="s">
        <v>238</v>
      </c>
      <c r="N15">
        <v>2</v>
      </c>
    </row>
    <row r="16" spans="1:15" x14ac:dyDescent="0.3">
      <c r="M16" t="s">
        <v>239</v>
      </c>
      <c r="N16">
        <v>4</v>
      </c>
    </row>
    <row r="17" spans="13:14" x14ac:dyDescent="0.3">
      <c r="M17" t="s">
        <v>219</v>
      </c>
      <c r="N17">
        <v>8</v>
      </c>
    </row>
    <row r="18" spans="13:14" x14ac:dyDescent="0.3">
      <c r="M18" t="s">
        <v>230</v>
      </c>
      <c r="N18">
        <v>8</v>
      </c>
    </row>
    <row r="19" spans="13:14" x14ac:dyDescent="0.3">
      <c r="M19" t="s">
        <v>211</v>
      </c>
      <c r="N19">
        <v>2</v>
      </c>
    </row>
    <row r="20" spans="13:14" x14ac:dyDescent="0.3">
      <c r="M20" t="s">
        <v>212</v>
      </c>
      <c r="N20">
        <v>1</v>
      </c>
    </row>
  </sheetData>
  <phoneticPr fontId="22" type="noConversion"/>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Instructions</vt:lpstr>
      <vt:lpstr>Sample in Tubes</vt:lpstr>
      <vt:lpstr>Sample in 96 Well Plate</vt:lpstr>
      <vt:lpstr>Run Types</vt:lpstr>
      <vt:lpstr>HiSeq</vt:lpstr>
      <vt:lpstr>MiSeq</vt:lpstr>
      <vt:lpstr>NextSeq</vt:lpstr>
      <vt:lpstr>NovaSeq</vt:lpstr>
      <vt:lpstr>Instructions!Print_Area</vt:lpstr>
      <vt:lpstr>'Sample in 96 Well Plate'!Print_Area</vt:lpstr>
      <vt:lpstr>'Sample in Tubes'!Print_Area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Yip</dc:creator>
  <cp:keywords/>
  <dc:description/>
  <cp:lastModifiedBy>Tiffany Chu</cp:lastModifiedBy>
  <cp:revision/>
  <dcterms:created xsi:type="dcterms:W3CDTF">2012-12-17T23:25:51Z</dcterms:created>
  <dcterms:modified xsi:type="dcterms:W3CDTF">2025-12-01T22:20:23Z</dcterms:modified>
  <cp:category/>
  <cp:contentStatus/>
</cp:coreProperties>
</file>