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kStation2\Lab Tracking\Customers\Forms and Documents\Sample Submission Forms\"/>
    </mc:Choice>
  </mc:AlternateContent>
  <xr:revisionPtr revIDLastSave="0" documentId="13_ncr:1_{37EC3BCD-A058-46EB-A162-77DDCA593C79}" xr6:coauthVersionLast="47" xr6:coauthVersionMax="47" xr10:uidLastSave="{00000000-0000-0000-0000-000000000000}"/>
  <bookViews>
    <workbookView xWindow="28680" yWindow="-4470" windowWidth="29040" windowHeight="15720" activeTab="1" xr2:uid="{00000000-000D-0000-FFFF-FFFF00000000}"/>
  </bookViews>
  <sheets>
    <sheet name="Instructions" sheetId="4" r:id="rId1"/>
    <sheet name="Prepared Library Pool" sheetId="9" r:id="rId2"/>
    <sheet name="Run Types" sheetId="8" state="hidden" r:id="rId3"/>
  </sheets>
  <definedNames>
    <definedName name="HiSeq">'Run Types'!$D$2:$D$3</definedName>
    <definedName name="MiSeq">'Run Types'!$A$2:$A$4</definedName>
    <definedName name="NextSeq">'Run Types'!$B$2:$B$3</definedName>
    <definedName name="NovaSeq6000">'Run Types'!$E$2:$E$9</definedName>
    <definedName name="NovaSeqX">'Run Types'!$F$2:$F$2</definedName>
    <definedName name="_xlnm.Print_Area" localSheetId="1">'Prepared Library Pool'!$A$7:$E$64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9" l="1"/>
  <c r="A13" i="9"/>
  <c r="D11" i="9"/>
  <c r="D12" i="9"/>
  <c r="D10" i="9"/>
  <c r="B25" i="9"/>
  <c r="C25" i="9" l="1"/>
  <c r="A9" i="8" l="1"/>
  <c r="A8" i="8"/>
  <c r="A7" i="8"/>
  <c r="A6" i="8"/>
  <c r="A5" i="8"/>
  <c r="B9" i="8"/>
  <c r="B8" i="8"/>
  <c r="B7" i="8"/>
  <c r="B6" i="8"/>
  <c r="B5" i="8"/>
  <c r="B4" i="8"/>
  <c r="E9" i="8"/>
  <c r="E8" i="8"/>
  <c r="E7" i="8"/>
  <c r="A11" i="8"/>
  <c r="C23" i="9"/>
  <c r="A12" i="8" a="1"/>
  <c r="A12" i="8" l="1"/>
  <c r="H5" i="8"/>
  <c r="H6" i="8" s="1"/>
  <c r="H7" i="8" s="1"/>
  <c r="H8" i="8" s="1"/>
  <c r="H9" i="8" s="1"/>
  <c r="H10" i="8" s="1"/>
  <c r="H11" i="8" s="1"/>
  <c r="C30" i="9" l="1"/>
  <c r="C24" i="9"/>
  <c r="B20" i="9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<sst xmlns="http://schemas.openxmlformats.org/spreadsheetml/2006/main" count="149" uniqueCount="121">
  <si>
    <t>1) Fill out the form below with your sample information.</t>
  </si>
  <si>
    <t>2) An electronic copy of this form must be sent to samples@seqmatic.com along with relevant QC data and shipping information.</t>
  </si>
  <si>
    <t>3) A hard copy of this form must be included with your sample shipments.</t>
  </si>
  <si>
    <t>Failure to submit both electronic and paper versions of this form will cause delays in sample processing.</t>
  </si>
  <si>
    <t>Packaging Tips</t>
  </si>
  <si>
    <r>
      <t xml:space="preserve">Samples should be submitted in 1.5mL tubes. Do </t>
    </r>
    <r>
      <rPr>
        <b/>
        <sz val="11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submit samples in PCR tube strips or 96 well plate.</t>
    </r>
  </si>
  <si>
    <t>Tubes should be wrapped in parafilm to prevent caps from opening during transit.</t>
  </si>
  <si>
    <t>Protect samples by storing tubes in an appropriate tube box or storage rack. Do not place tubes loosely inside the shipping container.</t>
  </si>
  <si>
    <r>
      <t xml:space="preserve">Shipment on ice packs (blue ice) or dry ice is recommended.  Do </t>
    </r>
    <r>
      <rPr>
        <b/>
        <sz val="11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use water ice.</t>
    </r>
  </si>
  <si>
    <t>Shipping Address</t>
  </si>
  <si>
    <t>Ship using Priority Overnight (10:30AM). First Overnight (8AM) is not recommended</t>
  </si>
  <si>
    <t>Domestic shipments please send Monday - Thursday.</t>
  </si>
  <si>
    <t>International shipments please send on Monday.</t>
  </si>
  <si>
    <t>Sample Recommendations</t>
  </si>
  <si>
    <t>Please submit aliquots for each of your samples. We advise against sending your entire volume of samples.</t>
  </si>
  <si>
    <t>Prepared Sequencing Library (MiSeq &amp; NextSeq):</t>
  </si>
  <si>
    <t>Results are not guaranteed if samples are less than recommended requirements. Additional fees may apply</t>
  </si>
  <si>
    <t>S2</t>
  </si>
  <si>
    <t>S4</t>
  </si>
  <si>
    <t>Sample Storage Policy</t>
  </si>
  <si>
    <t>If you have any questions:</t>
  </si>
  <si>
    <t>Email: samples@seqmatic.com</t>
  </si>
  <si>
    <t>Tel: 510-870-0965</t>
  </si>
  <si>
    <t>Instructions</t>
  </si>
  <si>
    <r>
      <t xml:space="preserve">4) </t>
    </r>
    <r>
      <rPr>
        <sz val="12"/>
        <color rgb="FFFF0000"/>
        <rFont val="Calibri"/>
        <family val="2"/>
        <scheme val="minor"/>
      </rPr>
      <t>*</t>
    </r>
    <r>
      <rPr>
        <sz val="12"/>
        <rFont val="Calibri"/>
        <family val="2"/>
        <scheme val="minor"/>
      </rPr>
      <t xml:space="preserve"> Indicates a required field</t>
    </r>
  </si>
  <si>
    <r>
      <t>Shipping Address</t>
    </r>
    <r>
      <rPr>
        <sz val="12"/>
        <color theme="1"/>
        <rFont val="Calibri"/>
        <family val="2"/>
        <scheme val="minor"/>
      </rPr>
      <t xml:space="preserve">: </t>
    </r>
  </si>
  <si>
    <t>Submission Email:</t>
  </si>
  <si>
    <t>samples@seqmatic.com</t>
  </si>
  <si>
    <t>Customer Information</t>
  </si>
  <si>
    <r>
      <t>Quote #</t>
    </r>
    <r>
      <rPr>
        <b/>
        <sz val="12"/>
        <color rgb="FFFF0000"/>
        <rFont val="Calibri"/>
        <family val="2"/>
        <scheme val="minor"/>
      </rPr>
      <t>*</t>
    </r>
  </si>
  <si>
    <r>
      <t>Client Name</t>
    </r>
    <r>
      <rPr>
        <b/>
        <sz val="12"/>
        <color rgb="FFFF0000"/>
        <rFont val="Calibri"/>
        <family val="2"/>
        <scheme val="minor"/>
      </rPr>
      <t>*</t>
    </r>
  </si>
  <si>
    <r>
      <t>PO #</t>
    </r>
    <r>
      <rPr>
        <b/>
        <sz val="12"/>
        <color rgb="FFFF0000"/>
        <rFont val="Calibri"/>
        <family val="2"/>
        <scheme val="minor"/>
      </rPr>
      <t>*</t>
    </r>
  </si>
  <si>
    <r>
      <t>Company/ Institution</t>
    </r>
    <r>
      <rPr>
        <b/>
        <sz val="12"/>
        <color rgb="FFFF0000"/>
        <rFont val="Calibri"/>
        <family val="2"/>
        <scheme val="minor"/>
      </rPr>
      <t>*</t>
    </r>
  </si>
  <si>
    <r>
      <t>Date</t>
    </r>
    <r>
      <rPr>
        <b/>
        <sz val="12"/>
        <color rgb="FFFF0000"/>
        <rFont val="Calibri"/>
        <family val="2"/>
        <scheme val="minor"/>
      </rPr>
      <t>*</t>
    </r>
  </si>
  <si>
    <r>
      <t>Telephone</t>
    </r>
    <r>
      <rPr>
        <b/>
        <sz val="12"/>
        <color rgb="FFFF0000"/>
        <rFont val="Calibri"/>
        <family val="2"/>
        <scheme val="minor"/>
      </rPr>
      <t>*</t>
    </r>
  </si>
  <si>
    <r>
      <t>Service Level (Turnaround)</t>
    </r>
    <r>
      <rPr>
        <b/>
        <sz val="12"/>
        <color rgb="FFFF0000"/>
        <rFont val="Calibri"/>
        <family val="2"/>
        <scheme val="minor"/>
      </rPr>
      <t>*</t>
    </r>
  </si>
  <si>
    <r>
      <t>Email</t>
    </r>
    <r>
      <rPr>
        <b/>
        <sz val="12"/>
        <color rgb="FFFF0000"/>
        <rFont val="Calibri"/>
        <family val="2"/>
        <scheme val="minor"/>
      </rPr>
      <t>*</t>
    </r>
  </si>
  <si>
    <t>Run Configuration</t>
  </si>
  <si>
    <r>
      <t>Run Name (Customer Project ID)</t>
    </r>
    <r>
      <rPr>
        <sz val="12"/>
        <color rgb="FFFF0000"/>
        <rFont val="Calibri"/>
        <family val="2"/>
        <scheme val="minor"/>
      </rPr>
      <t>*</t>
    </r>
  </si>
  <si>
    <r>
      <t>Instrumentation</t>
    </r>
    <r>
      <rPr>
        <sz val="12"/>
        <color rgb="FFFF0000"/>
        <rFont val="Calibri"/>
        <family val="2"/>
        <scheme val="minor"/>
      </rPr>
      <t>*</t>
    </r>
  </si>
  <si>
    <r>
      <t>Run Type (Flow Cell)</t>
    </r>
    <r>
      <rPr>
        <sz val="12"/>
        <color rgb="FFFF0000"/>
        <rFont val="Calibri"/>
        <family val="2"/>
        <scheme val="minor"/>
      </rPr>
      <t>*</t>
    </r>
  </si>
  <si>
    <t>e.g. 10 (enter 0 if not applicable)</t>
  </si>
  <si>
    <r>
      <t>PhiX Ratio (%)</t>
    </r>
    <r>
      <rPr>
        <sz val="12"/>
        <color rgb="FFFF0000"/>
        <rFont val="Calibri"/>
        <family val="2"/>
        <scheme val="minor"/>
      </rPr>
      <t>*</t>
    </r>
  </si>
  <si>
    <t>Additional Comments</t>
  </si>
  <si>
    <t>Note: This form should not be used for submitting prepared libraries using 10x or Parse kits. Contact us for details</t>
  </si>
  <si>
    <t>Run names should be unique for all submissions</t>
  </si>
  <si>
    <r>
      <t>Read 1 Length (bp)</t>
    </r>
    <r>
      <rPr>
        <sz val="12"/>
        <color rgb="FFFF0000"/>
        <rFont val="Calibri"/>
        <family val="2"/>
        <scheme val="minor"/>
      </rPr>
      <t>*</t>
    </r>
  </si>
  <si>
    <t>e.g. 50, 100, or 150</t>
  </si>
  <si>
    <r>
      <t>Index 1 Read Length (bp)</t>
    </r>
    <r>
      <rPr>
        <sz val="12"/>
        <color rgb="FFFF0000"/>
        <rFont val="Calibri"/>
        <family val="2"/>
        <scheme val="minor"/>
      </rPr>
      <t>*</t>
    </r>
  </si>
  <si>
    <r>
      <t>Index 2 Read Length (bp)</t>
    </r>
    <r>
      <rPr>
        <sz val="12"/>
        <color rgb="FFFF0000"/>
        <rFont val="Calibri"/>
        <family val="2"/>
        <scheme val="minor"/>
      </rPr>
      <t>*</t>
    </r>
  </si>
  <si>
    <r>
      <t>Read 2 Length (bp)</t>
    </r>
    <r>
      <rPr>
        <sz val="12"/>
        <color rgb="FFFF0000"/>
        <rFont val="Calibri"/>
        <family val="2"/>
        <scheme val="minor"/>
      </rPr>
      <t>*</t>
    </r>
  </si>
  <si>
    <t>e.g. 50, 100, or 150 (enter 0 if not applicable)</t>
  </si>
  <si>
    <t>Choose from dropdown</t>
  </si>
  <si>
    <t>Please contact us if you are unsure about the library specifications</t>
  </si>
  <si>
    <t>MiSeq</t>
  </si>
  <si>
    <t>Micro</t>
  </si>
  <si>
    <t>Mid Output</t>
  </si>
  <si>
    <t>SP</t>
  </si>
  <si>
    <t>Nano</t>
  </si>
  <si>
    <t>High Output</t>
  </si>
  <si>
    <t>S1</t>
  </si>
  <si>
    <t>Standard</t>
  </si>
  <si>
    <t>SP-Xp</t>
  </si>
  <si>
    <t>S1-Xp</t>
  </si>
  <si>
    <t>S2-Xp</t>
  </si>
  <si>
    <t>S4-Xp</t>
  </si>
  <si>
    <t xml:space="preserve">Recommended Volume: </t>
  </si>
  <si>
    <t>20uL or more</t>
  </si>
  <si>
    <r>
      <rPr>
        <b/>
        <sz val="11"/>
        <color theme="1"/>
        <rFont val="Calibri"/>
        <family val="2"/>
        <scheme val="minor"/>
      </rPr>
      <t>Recommended Concentration:</t>
    </r>
    <r>
      <rPr>
        <sz val="11"/>
        <color theme="1"/>
        <rFont val="Calibri"/>
        <family val="2"/>
        <scheme val="minor"/>
      </rPr>
      <t xml:space="preserve"> </t>
    </r>
  </si>
  <si>
    <t xml:space="preserve">Minimum Volume: </t>
  </si>
  <si>
    <t>10uL</t>
  </si>
  <si>
    <t xml:space="preserve">Minimum Concentration: </t>
  </si>
  <si>
    <t>PhiX Ratio</t>
  </si>
  <si>
    <t>LibraryPrepKit</t>
  </si>
  <si>
    <t>Other</t>
  </si>
  <si>
    <t>Unsure</t>
  </si>
  <si>
    <t>LaneCounts</t>
  </si>
  <si>
    <t>NovaSeq 6000</t>
  </si>
  <si>
    <r>
      <t>Number of Lanes</t>
    </r>
    <r>
      <rPr>
        <sz val="12"/>
        <color rgb="FFFF0000"/>
        <rFont val="Calibri"/>
        <family val="2"/>
        <scheme val="minor"/>
      </rPr>
      <t>*</t>
    </r>
  </si>
  <si>
    <t>10B Flow Cell</t>
  </si>
  <si>
    <t>10B Lane</t>
  </si>
  <si>
    <t>NovaSeq X</t>
  </si>
  <si>
    <t>25B Flow Cell</t>
  </si>
  <si>
    <t>1.5B Flow Cell</t>
  </si>
  <si>
    <t>25B Lane</t>
  </si>
  <si>
    <t>48383 Fremont Blvd</t>
  </si>
  <si>
    <t>Fremont, CA 94538</t>
  </si>
  <si>
    <t>Suite 120</t>
  </si>
  <si>
    <t>ATTN: Samples Receiving</t>
  </si>
  <si>
    <t>NextSeq 2000</t>
  </si>
  <si>
    <t>NextSeq 550</t>
  </si>
  <si>
    <t>P1</t>
  </si>
  <si>
    <t>P2</t>
  </si>
  <si>
    <t xml:space="preserve"> </t>
  </si>
  <si>
    <t>Tube #</t>
  </si>
  <si>
    <t>SeqMatic Sample Submission Form Version 3.0.0 - Post-GEM cDNA - February 2026</t>
  </si>
  <si>
    <t>Species</t>
  </si>
  <si>
    <t>Cell Prep Information</t>
  </si>
  <si>
    <t>GEM-X 3' v4</t>
  </si>
  <si>
    <t>NextGEM 3' v3.1</t>
  </si>
  <si>
    <t>NextGEM 5' v2</t>
  </si>
  <si>
    <t>NextGEM 5' v1</t>
  </si>
  <si>
    <t>GEM-X 5' v3</t>
  </si>
  <si>
    <r>
      <t>Cell Type (required for VDJ)</t>
    </r>
    <r>
      <rPr>
        <sz val="12"/>
        <color rgb="FFFF0000"/>
        <rFont val="Calibri"/>
        <family val="2"/>
        <scheme val="minor"/>
      </rPr>
      <t>*</t>
    </r>
  </si>
  <si>
    <r>
      <t>GEM Kit Version</t>
    </r>
    <r>
      <rPr>
        <sz val="12"/>
        <color rgb="FFFF0000"/>
        <rFont val="Calibri"/>
        <family val="2"/>
        <scheme val="minor"/>
      </rPr>
      <t>*</t>
    </r>
  </si>
  <si>
    <t>Sample Name*</t>
  </si>
  <si>
    <t>Concentration (pg/uL)*</t>
  </si>
  <si>
    <t>Volume (uL)*</t>
  </si>
  <si>
    <t>Library Prep Type</t>
  </si>
  <si>
    <t>List the names of all sample tubes being submitted</t>
  </si>
  <si>
    <t>Please include all library QC data (BioAnalyzer or TapeStation) with your sample submission.</t>
  </si>
  <si>
    <t>cDNA QC services are available for an additional fee</t>
  </si>
  <si>
    <t>50ng or higher</t>
  </si>
  <si>
    <t>(1000 pg/uL)</t>
  </si>
  <si>
    <t>2ng</t>
  </si>
  <si>
    <t>(40 pg/uL)</t>
  </si>
  <si>
    <t xml:space="preserve">• If you require your unused samples to be returned, please coordinate with your SeqMatic representative prior to sample submission. </t>
  </si>
  <si>
    <t xml:space="preserve">• Sample return shipments will be subject to additional shipping and handling fees. </t>
  </si>
  <si>
    <t xml:space="preserve">• All samples including tissues, cultures, RNA, DNA, sequencing libraries generated by SeqMatic will be discarded 14 days after the data is released. </t>
  </si>
  <si>
    <t>Sample Submission Form Instructions for Post-GEM cDNA</t>
  </si>
  <si>
    <t>cDNA Sample Submission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</si>
</sst>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3.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1" xfId="0" applyFont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 vertical="center" indent="1"/>
    </xf>
    <xf numFmtId="0" fontId="0" fillId="0" borderId="0" xfId="0" applyAlignment="1">
      <alignment vertical="top" wrapText="1"/>
    </xf>
    <xf numFmtId="0" fontId="8" fillId="2" borderId="0" xfId="0" applyFont="1" applyFill="1"/>
    <xf numFmtId="0" fontId="0" fillId="4" borderId="0" xfId="0" applyFill="1" applyAlignment="1">
      <alignment horizontal="left" vertical="center" indent="1"/>
    </xf>
    <xf numFmtId="0" fontId="0" fillId="6" borderId="0" xfId="0" applyFill="1" applyAlignment="1">
      <alignment horizontal="left" vertical="center" indent="1"/>
    </xf>
    <xf numFmtId="0" fontId="10" fillId="0" borderId="0" xfId="0" applyFont="1"/>
    <xf numFmtId="0" fontId="7" fillId="7" borderId="0" xfId="0" applyFont="1" applyFill="1" applyAlignment="1">
      <alignment vertical="center"/>
    </xf>
    <xf numFmtId="0" fontId="8" fillId="7" borderId="0" xfId="0" applyFont="1" applyFill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/>
    <xf numFmtId="0" fontId="1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0" fillId="0" borderId="0" xfId="1"/>
    <xf numFmtId="0" fontId="15" fillId="0" borderId="0" xfId="0" applyFont="1"/>
    <xf numFmtId="0" fontId="2" fillId="2" borderId="4" xfId="0" applyFont="1" applyFill="1" applyBorder="1"/>
    <xf numFmtId="0" fontId="17" fillId="0" borderId="0" xfId="0" applyFont="1" applyAlignment="1">
      <alignment horizontal="right" vertical="center"/>
    </xf>
    <xf numFmtId="9" fontId="2" fillId="2" borderId="4" xfId="0" applyNumberFormat="1" applyFont="1" applyFill="1" applyBorder="1"/>
    <xf numFmtId="0" fontId="7" fillId="2" borderId="0" xfId="0" applyFont="1" applyFill="1" applyAlignment="1">
      <alignment vertical="center"/>
    </xf>
    <xf numFmtId="0" fontId="0" fillId="0" borderId="1" xfId="0" applyBorder="1" applyAlignment="1" applyProtection="1">
      <alignment horizontal="center"/>
      <protection locked="0"/>
    </xf>
    <xf numFmtId="0" fontId="16" fillId="0" borderId="0" xfId="0" applyFont="1"/>
    <xf numFmtId="0" fontId="19" fillId="9" borderId="4" xfId="0" applyFont="1" applyFill="1" applyBorder="1" applyAlignment="1">
      <alignment horizontal="left"/>
    </xf>
    <xf numFmtId="0" fontId="19" fillId="9" borderId="6" xfId="0" applyFont="1" applyFill="1" applyBorder="1" applyAlignment="1">
      <alignment horizontal="left"/>
    </xf>
    <xf numFmtId="0" fontId="19" fillId="9" borderId="5" xfId="0" applyFont="1" applyFill="1" applyBorder="1" applyAlignment="1">
      <alignment horizontal="left"/>
    </xf>
    <xf numFmtId="0" fontId="25" fillId="9" borderId="4" xfId="0" applyFont="1" applyFill="1" applyBorder="1" applyAlignment="1">
      <alignment horizontal="left"/>
    </xf>
    <xf numFmtId="0" fontId="25" fillId="9" borderId="6" xfId="0" applyFont="1" applyFill="1" applyBorder="1" applyAlignment="1">
      <alignment horizontal="left"/>
    </xf>
    <xf numFmtId="0" fontId="25" fillId="9" borderId="5" xfId="0" applyFont="1" applyFill="1" applyBorder="1" applyAlignment="1">
      <alignment horizontal="left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/>
    </xf>
    <xf numFmtId="0" fontId="24" fillId="0" borderId="3" xfId="0" applyFont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center"/>
    </xf>
    <xf numFmtId="0" fontId="4" fillId="4" borderId="0" xfId="0" applyFont="1" applyFill="1" applyAlignment="1">
      <alignment horizontal="left" vertical="center" indent="1"/>
    </xf>
    <xf numFmtId="0" fontId="8" fillId="7" borderId="0" xfId="0" applyFont="1" applyFill="1" applyAlignment="1">
      <alignment vertical="center"/>
    </xf>
    <xf numFmtId="9" fontId="0" fillId="0" borderId="0" xfId="0" applyNumberFormat="1"/>
    <xf numFmtId="0" fontId="13" fillId="9" borderId="8" xfId="0" applyFont="1" applyFill="1" applyBorder="1"/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1" fillId="8" borderId="1" xfId="0" applyFont="1" applyFill="1" applyBorder="1" applyAlignment="1">
      <alignment horizontal="center" vertical="center" wrapText="1"/>
    </xf>
    <xf numFmtId="0" fontId="13" fillId="9" borderId="0" xfId="0" applyFont="1" applyFill="1" applyAlignment="1">
      <alignment horizontal="left"/>
    </xf>
    <xf numFmtId="0" fontId="1" fillId="2" borderId="7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4" fillId="0" borderId="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9" fillId="9" borderId="4" xfId="0" applyFont="1" applyFill="1" applyBorder="1" applyAlignment="1">
      <alignment horizontal="left"/>
    </xf>
    <xf numFmtId="0" fontId="19" fillId="9" borderId="6" xfId="0" applyFont="1" applyFill="1" applyBorder="1" applyAlignment="1">
      <alignment horizontal="left"/>
    </xf>
    <xf numFmtId="0" fontId="19" fillId="9" borderId="5" xfId="0" applyFont="1" applyFill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6" borderId="0" xfId="0" applyFont="1" applyFill="1" applyAlignment="1">
      <alignment horizontal="left" vertical="center"/>
    </xf>
    <xf numFmtId="0" fontId="22" fillId="10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0" fillId="5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double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1508414</xdr:colOff>
      <xdr:row>0</xdr:row>
      <xdr:rowOff>701040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2B1C76-DD3C-41F5-BA21-0A0BEAE4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93174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8</xdr:row>
      <xdr:rowOff>19050</xdr:rowOff>
    </xdr:from>
    <xdr:to>
      <xdr:col>0</xdr:col>
      <xdr:colOff>1504604</xdr:colOff>
      <xdr:row>11</xdr:row>
      <xdr:rowOff>91440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CC9CB36-CEE3-4AE0-A3F0-70B3EEEF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00175"/>
          <a:ext cx="1493174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32D0A9-CC68-4E61-B3CD-63F61FED7AD9}" name="SampleSheet" displayName="SampleSheet" ref="A42:E58" totalsRowShown="0" headerRowDxfId="14" dataDxfId="12" headerRowBorderDxfId="13" tableBorderDxfId="11">
  <tableColumns count="5">
    <tableColumn id="5" xr3:uid="{1B77DA38-498A-4568-A202-B577CE3B4324}" name="Tube #" dataDxfId="10"/>
    <tableColumn id="1" xr3:uid="{37B73C0C-B2DF-4D3E-84C3-0AAAAF6B7D9F}" name="Sample Name*" dataDxfId="9"/>
    <tableColumn id="6" xr3:uid="{47025412-F94D-4834-8795-539768838287}" name="Concentration (pg/uL)*" dataDxfId="8"/>
    <tableColumn id="7" xr3:uid="{0EA1C337-72FF-4642-B33A-2E5AF1DE75E3}" name="Volume (uL)*" dataDxfId="7"/>
    <tableColumn id="2" xr3:uid="{88BCD718-D60C-4CAE-974C-E16ACDD9DBDB}" name="Library Prep Type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mples@seqmatic.com" TargetMode="Externa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0.39997558519241921"/>
    <pageSetUpPr fitToPage="1"/>
  </sheetPr>
  <dimension ref="A1:D44"/>
  <sheetViews>
    <sheetView zoomScaleNormal="100" workbookViewId="0">
      <selection activeCell="A6" sqref="A6:D6"/>
    </sheetView>
  </sheetViews>
  <sheetFormatPr defaultColWidth="8.6640625" defaultRowHeight="14.4" x14ac:dyDescent="0.3"/>
  <cols>
    <col min="1" max="1" width="39.33203125" customWidth="1"/>
    <col min="2" max="4" width="25" customWidth="1"/>
  </cols>
  <sheetData>
    <row r="1" spans="1:4" ht="60" customHeight="1" x14ac:dyDescent="0.3"/>
    <row r="2" spans="1:4" ht="31.2" x14ac:dyDescent="0.3">
      <c r="A2" s="60" t="s">
        <v>119</v>
      </c>
      <c r="B2" s="60"/>
      <c r="C2" s="60"/>
      <c r="D2" s="60"/>
    </row>
    <row r="4" spans="1:4" ht="18" customHeight="1" x14ac:dyDescent="0.3">
      <c r="A4" s="64" t="s">
        <v>0</v>
      </c>
      <c r="B4" s="64"/>
      <c r="C4" s="64"/>
      <c r="D4" s="64"/>
    </row>
    <row r="5" spans="1:4" s="8" customFormat="1" ht="18" x14ac:dyDescent="0.35">
      <c r="A5" s="64" t="s">
        <v>1</v>
      </c>
      <c r="B5" s="64"/>
      <c r="C5" s="64"/>
      <c r="D5" s="64"/>
    </row>
    <row r="6" spans="1:4" s="8" customFormat="1" ht="18" x14ac:dyDescent="0.35">
      <c r="A6" s="64" t="s">
        <v>2</v>
      </c>
      <c r="B6" s="64"/>
      <c r="C6" s="64"/>
      <c r="D6" s="64"/>
    </row>
    <row r="7" spans="1:4" s="8" customFormat="1" ht="18" x14ac:dyDescent="0.35">
      <c r="A7" s="65" t="s">
        <v>3</v>
      </c>
      <c r="B7" s="65"/>
      <c r="C7" s="65"/>
      <c r="D7" s="65"/>
    </row>
    <row r="8" spans="1:4" x14ac:dyDescent="0.3">
      <c r="A8" s="4"/>
      <c r="B8" s="4"/>
      <c r="C8" s="4"/>
      <c r="D8" s="4"/>
    </row>
    <row r="9" spans="1:4" ht="18" x14ac:dyDescent="0.3">
      <c r="A9" s="26" t="s">
        <v>4</v>
      </c>
      <c r="B9" s="5"/>
      <c r="C9" s="5"/>
      <c r="D9" s="5"/>
    </row>
    <row r="10" spans="1:4" x14ac:dyDescent="0.3">
      <c r="A10" s="66" t="s">
        <v>5</v>
      </c>
      <c r="B10" s="66"/>
      <c r="C10" s="66"/>
      <c r="D10" s="66"/>
    </row>
    <row r="11" spans="1:4" x14ac:dyDescent="0.3">
      <c r="A11" s="66" t="s">
        <v>6</v>
      </c>
      <c r="B11" s="66"/>
      <c r="C11" s="66"/>
      <c r="D11" s="66"/>
    </row>
    <row r="12" spans="1:4" x14ac:dyDescent="0.3">
      <c r="A12" s="66" t="s">
        <v>7</v>
      </c>
      <c r="B12" s="66"/>
      <c r="C12" s="66"/>
      <c r="D12" s="66"/>
    </row>
    <row r="13" spans="1:4" x14ac:dyDescent="0.3">
      <c r="A13" s="66" t="s">
        <v>8</v>
      </c>
      <c r="B13" s="66"/>
      <c r="C13" s="66"/>
      <c r="D13" s="66"/>
    </row>
    <row r="14" spans="1:4" x14ac:dyDescent="0.3">
      <c r="A14" s="4"/>
      <c r="B14" s="4"/>
      <c r="C14" s="4"/>
      <c r="D14" s="4"/>
    </row>
    <row r="15" spans="1:4" ht="18" x14ac:dyDescent="0.3">
      <c r="A15" s="9" t="s">
        <v>9</v>
      </c>
      <c r="B15" s="10"/>
      <c r="C15" s="10"/>
      <c r="D15" s="10"/>
    </row>
    <row r="16" spans="1:4" s="2" customFormat="1" ht="14.4" customHeight="1" x14ac:dyDescent="0.3">
      <c r="A16" s="40" t="s">
        <v>85</v>
      </c>
      <c r="B16" s="40" t="s">
        <v>10</v>
      </c>
      <c r="C16" s="40"/>
      <c r="D16" s="40"/>
    </row>
    <row r="17" spans="1:4" s="2" customFormat="1" x14ac:dyDescent="0.3">
      <c r="A17" s="40" t="s">
        <v>87</v>
      </c>
      <c r="B17" s="40" t="s">
        <v>11</v>
      </c>
      <c r="C17" s="40"/>
      <c r="D17" s="40"/>
    </row>
    <row r="18" spans="1:4" s="2" customFormat="1" x14ac:dyDescent="0.3">
      <c r="A18" s="40" t="s">
        <v>86</v>
      </c>
      <c r="B18" s="40" t="s">
        <v>12</v>
      </c>
      <c r="C18" s="40"/>
      <c r="D18" s="40"/>
    </row>
    <row r="20" spans="1:4" ht="15" customHeight="1" x14ac:dyDescent="0.3">
      <c r="A20" s="61" t="s">
        <v>13</v>
      </c>
      <c r="B20" s="61"/>
      <c r="C20" s="61"/>
      <c r="D20" s="61"/>
    </row>
    <row r="21" spans="1:4" ht="15" customHeight="1" x14ac:dyDescent="0.3">
      <c r="A21" s="61"/>
      <c r="B21" s="61"/>
      <c r="C21" s="61"/>
      <c r="D21" s="61"/>
    </row>
    <row r="22" spans="1:4" x14ac:dyDescent="0.3">
      <c r="A22" s="63" t="s">
        <v>14</v>
      </c>
      <c r="B22" s="63"/>
      <c r="C22" s="63"/>
      <c r="D22" s="63"/>
    </row>
    <row r="24" spans="1:4" ht="18" x14ac:dyDescent="0.3">
      <c r="A24" s="67" t="s">
        <v>15</v>
      </c>
      <c r="B24" s="67"/>
      <c r="C24" s="67"/>
      <c r="D24" s="67"/>
    </row>
    <row r="25" spans="1:4" x14ac:dyDescent="0.3">
      <c r="A25" s="39" t="s">
        <v>66</v>
      </c>
      <c r="B25" s="43" t="s">
        <v>67</v>
      </c>
      <c r="C25" s="44"/>
      <c r="D25" s="44"/>
    </row>
    <row r="26" spans="1:4" x14ac:dyDescent="0.3">
      <c r="A26" s="6" t="s">
        <v>68</v>
      </c>
      <c r="B26" s="43" t="s">
        <v>112</v>
      </c>
      <c r="C26" s="43" t="s">
        <v>113</v>
      </c>
      <c r="D26" s="44"/>
    </row>
    <row r="27" spans="1:4" s="28" customFormat="1" x14ac:dyDescent="0.3">
      <c r="A27" s="68" t="s">
        <v>16</v>
      </c>
      <c r="B27" s="68"/>
      <c r="C27" s="68"/>
      <c r="D27" s="68"/>
    </row>
    <row r="28" spans="1:4" x14ac:dyDescent="0.3">
      <c r="A28" s="39" t="s">
        <v>69</v>
      </c>
      <c r="B28" s="43" t="s">
        <v>70</v>
      </c>
      <c r="C28" s="44"/>
      <c r="D28" s="44"/>
    </row>
    <row r="29" spans="1:4" x14ac:dyDescent="0.3">
      <c r="A29" s="39" t="s">
        <v>71</v>
      </c>
      <c r="B29" s="43" t="s">
        <v>114</v>
      </c>
      <c r="C29" s="43" t="s">
        <v>115</v>
      </c>
      <c r="D29" s="44"/>
    </row>
    <row r="30" spans="1:4" x14ac:dyDescent="0.3">
      <c r="A30" s="3"/>
    </row>
    <row r="31" spans="1:4" x14ac:dyDescent="0.3">
      <c r="A31" s="3"/>
    </row>
    <row r="32" spans="1:4" ht="15" customHeight="1" x14ac:dyDescent="0.3">
      <c r="A32" s="61" t="s">
        <v>19</v>
      </c>
      <c r="B32" s="61"/>
      <c r="C32" s="61"/>
      <c r="D32" s="61"/>
    </row>
    <row r="33" spans="1:4" ht="15" customHeight="1" x14ac:dyDescent="0.3">
      <c r="A33" s="61"/>
      <c r="B33" s="61"/>
      <c r="C33" s="61"/>
      <c r="D33" s="61"/>
    </row>
    <row r="34" spans="1:4" ht="15" customHeight="1" x14ac:dyDescent="0.3">
      <c r="A34" s="69" t="s">
        <v>116</v>
      </c>
      <c r="B34" s="69"/>
      <c r="C34" s="69"/>
      <c r="D34" s="69"/>
    </row>
    <row r="35" spans="1:4" ht="15" customHeight="1" x14ac:dyDescent="0.3">
      <c r="A35" s="69"/>
      <c r="B35" s="69"/>
      <c r="C35" s="69"/>
      <c r="D35" s="69"/>
    </row>
    <row r="36" spans="1:4" ht="15" customHeight="1" x14ac:dyDescent="0.3">
      <c r="A36" s="69" t="s">
        <v>117</v>
      </c>
      <c r="B36" s="69"/>
      <c r="C36" s="69"/>
      <c r="D36" s="69"/>
    </row>
    <row r="37" spans="1:4" ht="15" customHeight="1" x14ac:dyDescent="0.3">
      <c r="A37" s="69" t="s">
        <v>118</v>
      </c>
      <c r="B37" s="69"/>
      <c r="C37" s="69"/>
      <c r="D37" s="69"/>
    </row>
    <row r="38" spans="1:4" x14ac:dyDescent="0.3">
      <c r="A38" s="69"/>
      <c r="B38" s="69"/>
      <c r="C38" s="69"/>
      <c r="D38" s="69"/>
    </row>
    <row r="40" spans="1:4" ht="18" x14ac:dyDescent="0.3">
      <c r="A40" s="62" t="s">
        <v>20</v>
      </c>
      <c r="B40" s="62"/>
      <c r="C40" s="62"/>
      <c r="D40" s="62"/>
    </row>
    <row r="41" spans="1:4" x14ac:dyDescent="0.3">
      <c r="A41" s="7" t="s">
        <v>21</v>
      </c>
      <c r="B41" s="7"/>
      <c r="C41" s="7"/>
      <c r="D41" s="7"/>
    </row>
    <row r="42" spans="1:4" x14ac:dyDescent="0.3">
      <c r="A42" s="7" t="s">
        <v>22</v>
      </c>
      <c r="B42" s="7"/>
      <c r="C42" s="7"/>
      <c r="D42" s="7"/>
    </row>
    <row r="44" spans="1:4" x14ac:dyDescent="0.3">
      <c r="A44" s="59" t="s">
        <v>95</v>
      </c>
      <c r="B44" s="59"/>
      <c r="C44" s="59"/>
      <c r="D44" s="59"/>
    </row>
  </sheetData>
  <mergeCells count="17">
    <mergeCell ref="A44:D44"/>
    <mergeCell ref="A2:D2"/>
    <mergeCell ref="A32:D33"/>
    <mergeCell ref="A40:D40"/>
    <mergeCell ref="A22:D22"/>
    <mergeCell ref="A20:D21"/>
    <mergeCell ref="A4:D4"/>
    <mergeCell ref="A5:D5"/>
    <mergeCell ref="A6:D6"/>
    <mergeCell ref="A7:D7"/>
    <mergeCell ref="A10:D10"/>
    <mergeCell ref="A11:D11"/>
    <mergeCell ref="A12:D12"/>
    <mergeCell ref="A13:D13"/>
    <mergeCell ref="A34:D35"/>
    <mergeCell ref="A36:D36"/>
    <mergeCell ref="A37:D38"/>
  </mergeCell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7AC19-CEE3-4D66-A406-16FF7E3BFECA}">
  <sheetPr>
    <tabColor theme="6" tint="0.59999389629810485"/>
    <pageSetUpPr fitToPage="1"/>
  </sheetPr>
  <dimension ref="A1:E64"/>
  <sheetViews>
    <sheetView tabSelected="1" zoomScaleNormal="100" workbookViewId="0">
      <selection activeCell="M50" sqref="M50"/>
    </sheetView>
  </sheetViews>
  <sheetFormatPr defaultColWidth="8.6640625" defaultRowHeight="14.4" x14ac:dyDescent="0.3"/>
  <cols>
    <col min="1" max="1" width="35.6640625" customWidth="1"/>
    <col min="2" max="5" width="24.33203125" customWidth="1"/>
  </cols>
  <sheetData>
    <row r="1" spans="1:5" ht="15.6" x14ac:dyDescent="0.3">
      <c r="A1" s="16" t="s">
        <v>23</v>
      </c>
      <c r="B1" s="16"/>
      <c r="C1" s="16"/>
      <c r="D1" s="16"/>
    </row>
    <row r="2" spans="1:5" ht="15.6" x14ac:dyDescent="0.3">
      <c r="A2" s="56" t="s">
        <v>0</v>
      </c>
      <c r="B2" s="56"/>
      <c r="C2" s="56"/>
      <c r="D2" s="56"/>
    </row>
    <row r="3" spans="1:5" ht="15.6" x14ac:dyDescent="0.3">
      <c r="A3" s="17" t="s">
        <v>1</v>
      </c>
      <c r="B3" s="17"/>
      <c r="C3" s="17"/>
      <c r="D3" s="17"/>
    </row>
    <row r="4" spans="1:5" ht="15.6" x14ac:dyDescent="0.3">
      <c r="A4" s="56" t="s">
        <v>2</v>
      </c>
      <c r="B4" s="56"/>
      <c r="C4" s="56"/>
      <c r="D4" s="56"/>
    </row>
    <row r="5" spans="1:5" ht="15.6" x14ac:dyDescent="0.3">
      <c r="A5" s="56" t="s">
        <v>24</v>
      </c>
      <c r="B5" s="56"/>
      <c r="C5" s="56"/>
      <c r="D5" s="56"/>
    </row>
    <row r="7" spans="1:5" x14ac:dyDescent="0.3">
      <c r="A7" s="58" t="s">
        <v>44</v>
      </c>
      <c r="B7" s="58"/>
      <c r="C7" s="58"/>
      <c r="D7" s="58"/>
      <c r="E7" s="58"/>
    </row>
    <row r="9" spans="1:5" ht="15.6" x14ac:dyDescent="0.3">
      <c r="C9" s="24" t="s">
        <v>25</v>
      </c>
      <c r="D9" s="45" t="s">
        <v>88</v>
      </c>
      <c r="E9" s="16" t="s">
        <v>26</v>
      </c>
    </row>
    <row r="10" spans="1:5" s="18" customFormat="1" ht="15.6" x14ac:dyDescent="0.3">
      <c r="D10" s="17" t="str">
        <f>Instructions!A16</f>
        <v>48383 Fremont Blvd</v>
      </c>
      <c r="E10" s="21" t="s">
        <v>27</v>
      </c>
    </row>
    <row r="11" spans="1:5" s="18" customFormat="1" ht="15.6" x14ac:dyDescent="0.3">
      <c r="C11" s="16"/>
      <c r="D11" s="17" t="str">
        <f>Instructions!A17</f>
        <v>Suite 120</v>
      </c>
    </row>
    <row r="12" spans="1:5" s="18" customFormat="1" ht="15.6" x14ac:dyDescent="0.3">
      <c r="C12" s="16"/>
      <c r="D12" s="17" t="str">
        <f>Instructions!A18</f>
        <v>Fremont, CA 94538</v>
      </c>
    </row>
    <row r="13" spans="1:5" s="18" customFormat="1" ht="15.75" customHeight="1" x14ac:dyDescent="0.3">
      <c r="A13" s="57" t="str">
        <f>"10X Post-GEM cDNA Submission Form"</f>
        <v>10X Post-GEM cDNA Submission Form</v>
      </c>
      <c r="B13" s="57"/>
      <c r="C13" s="57"/>
      <c r="D13" s="57"/>
      <c r="E13" s="57"/>
    </row>
    <row r="14" spans="1:5" s="18" customFormat="1" ht="15.75" customHeight="1" x14ac:dyDescent="0.3">
      <c r="A14" s="57"/>
      <c r="B14" s="57"/>
      <c r="C14" s="57"/>
      <c r="D14" s="57"/>
      <c r="E14" s="57"/>
    </row>
    <row r="15" spans="1:5" ht="21" x14ac:dyDescent="0.4">
      <c r="A15" s="48" t="s">
        <v>28</v>
      </c>
      <c r="B15" s="48"/>
      <c r="C15" s="48"/>
      <c r="D15" s="48"/>
      <c r="E15" s="48"/>
    </row>
    <row r="16" spans="1:5" ht="15.6" x14ac:dyDescent="0.3">
      <c r="A16" s="1" t="s">
        <v>29</v>
      </c>
      <c r="B16" s="12"/>
      <c r="C16" s="1" t="s">
        <v>30</v>
      </c>
      <c r="D16" s="20"/>
    </row>
    <row r="17" spans="1:5" ht="15.6" x14ac:dyDescent="0.3">
      <c r="A17" s="1" t="s">
        <v>31</v>
      </c>
      <c r="B17" s="12"/>
      <c r="C17" s="1" t="s">
        <v>32</v>
      </c>
      <c r="D17" s="20"/>
    </row>
    <row r="18" spans="1:5" ht="15.6" x14ac:dyDescent="0.3">
      <c r="A18" s="1" t="s">
        <v>33</v>
      </c>
      <c r="B18" s="12"/>
      <c r="C18" s="1" t="s">
        <v>34</v>
      </c>
      <c r="D18" s="20"/>
    </row>
    <row r="19" spans="1:5" ht="15.6" x14ac:dyDescent="0.3">
      <c r="A19" s="1" t="s">
        <v>35</v>
      </c>
      <c r="B19" s="12"/>
      <c r="C19" s="1" t="s">
        <v>36</v>
      </c>
      <c r="D19" s="20"/>
    </row>
    <row r="20" spans="1:5" ht="15.6" x14ac:dyDescent="0.3">
      <c r="B20" s="22" t="str">
        <f>IF(B19="Express","Express fees apply.","")</f>
        <v/>
      </c>
    </row>
    <row r="21" spans="1:5" ht="21" x14ac:dyDescent="0.4">
      <c r="A21" s="42" t="s">
        <v>37</v>
      </c>
      <c r="B21" s="42"/>
      <c r="C21" s="42"/>
      <c r="D21" s="42"/>
      <c r="E21" s="42"/>
    </row>
    <row r="22" spans="1:5" ht="15.6" x14ac:dyDescent="0.3">
      <c r="A22" s="11" t="s">
        <v>38</v>
      </c>
      <c r="B22" s="23"/>
      <c r="C22" s="29" t="s">
        <v>45</v>
      </c>
      <c r="D22" s="30"/>
      <c r="E22" s="31"/>
    </row>
    <row r="23" spans="1:5" ht="15.6" x14ac:dyDescent="0.3">
      <c r="A23" s="11" t="s">
        <v>39</v>
      </c>
      <c r="B23" s="23"/>
      <c r="C23" s="29" t="str">
        <f>_xlfn.TEXTJOIN(", ", TRUE, 'Run Types'!A1:F1)</f>
        <v>MiSeq, NextSeq 550, NextSeq 2000, NovaSeq 6000, NovaSeq X</v>
      </c>
      <c r="D23" s="30"/>
      <c r="E23" s="31"/>
    </row>
    <row r="24" spans="1:5" ht="15.6" x14ac:dyDescent="0.3">
      <c r="A24" s="11" t="s">
        <v>40</v>
      </c>
      <c r="B24" s="23"/>
      <c r="C24" s="29" t="str">
        <f>IF(B24&lt;&gt;"","Select from dropdown","Choose instrumentation first, then select from dropdown")</f>
        <v>Choose instrumentation first, then select from dropdown</v>
      </c>
      <c r="D24" s="30"/>
      <c r="E24" s="31"/>
    </row>
    <row r="25" spans="1:5" ht="15.6" x14ac:dyDescent="0.3">
      <c r="A25" s="11" t="s">
        <v>78</v>
      </c>
      <c r="B25" s="23" t="str">
        <f>IF(B23&lt;&gt;"", IFERROR(IF(SEARCH("Lane", B24),""),VLOOKUP(B24,'Run Types'!L2:M20,2,FALSE)), "")</f>
        <v/>
      </c>
      <c r="C25" s="53" t="str">
        <f>IFERROR(IF(SEARCH("Lane", B24), "Enter desired number of lanes", ""), "Auto-populated based on flow cell type")</f>
        <v>Auto-populated based on flow cell type</v>
      </c>
      <c r="D25" s="54"/>
      <c r="E25" s="55"/>
    </row>
    <row r="26" spans="1:5" ht="15.6" x14ac:dyDescent="0.3">
      <c r="A26" s="11" t="s">
        <v>46</v>
      </c>
      <c r="B26" s="23">
        <v>28</v>
      </c>
      <c r="C26" s="29" t="s">
        <v>47</v>
      </c>
      <c r="D26" s="30"/>
      <c r="E26" s="31"/>
    </row>
    <row r="27" spans="1:5" ht="15.6" x14ac:dyDescent="0.3">
      <c r="A27" s="11" t="s">
        <v>48</v>
      </c>
      <c r="B27" s="23">
        <v>10</v>
      </c>
      <c r="C27" s="29" t="s">
        <v>41</v>
      </c>
      <c r="D27" s="30"/>
      <c r="E27" s="31"/>
    </row>
    <row r="28" spans="1:5" ht="15.6" x14ac:dyDescent="0.3">
      <c r="A28" s="11" t="s">
        <v>49</v>
      </c>
      <c r="B28" s="23">
        <v>10</v>
      </c>
      <c r="C28" s="29" t="s">
        <v>41</v>
      </c>
      <c r="D28" s="30"/>
      <c r="E28" s="31"/>
    </row>
    <row r="29" spans="1:5" ht="15.6" x14ac:dyDescent="0.3">
      <c r="A29" s="11" t="s">
        <v>50</v>
      </c>
      <c r="B29" s="23">
        <v>90</v>
      </c>
      <c r="C29" s="29" t="s">
        <v>51</v>
      </c>
      <c r="D29" s="30"/>
      <c r="E29" s="31"/>
    </row>
    <row r="30" spans="1:5" ht="15.6" x14ac:dyDescent="0.3">
      <c r="A30" s="11" t="s">
        <v>42</v>
      </c>
      <c r="B30" s="25"/>
      <c r="C30" s="32" t="str">
        <f>IF(B30="","",IF(B30=0,"0% PhiX is not recommended. Please explain reasoning in comments",IF(B30="Unsure","Consult with SeqMatic before submission","")))</f>
        <v/>
      </c>
      <c r="D30" s="33"/>
      <c r="E30" s="34"/>
    </row>
    <row r="31" spans="1:5" x14ac:dyDescent="0.3">
      <c r="A31" s="19"/>
      <c r="B31" s="19"/>
      <c r="C31" s="19"/>
      <c r="D31" s="19"/>
    </row>
    <row r="32" spans="1:5" ht="21" x14ac:dyDescent="0.4">
      <c r="A32" s="42" t="s">
        <v>97</v>
      </c>
      <c r="B32" s="42"/>
      <c r="C32" s="42"/>
      <c r="D32" s="42"/>
      <c r="E32" s="42"/>
    </row>
    <row r="33" spans="1:5" ht="15.6" x14ac:dyDescent="0.3">
      <c r="A33" s="46" t="s">
        <v>104</v>
      </c>
      <c r="B33" s="23"/>
      <c r="C33" s="53" t="str">
        <f>"Please provide kit used to prepare GEMs"</f>
        <v>Please provide kit used to prepare GEMs</v>
      </c>
      <c r="D33" s="54"/>
      <c r="E33" s="55"/>
    </row>
    <row r="34" spans="1:5" ht="15.6" x14ac:dyDescent="0.3">
      <c r="A34" s="46" t="s">
        <v>96</v>
      </c>
      <c r="B34" s="23"/>
      <c r="C34" s="53" t="s">
        <v>52</v>
      </c>
      <c r="D34" s="54"/>
      <c r="E34" s="55"/>
    </row>
    <row r="35" spans="1:5" ht="16.5" customHeight="1" x14ac:dyDescent="0.3">
      <c r="A35" s="46" t="s">
        <v>103</v>
      </c>
      <c r="B35" s="23"/>
      <c r="C35" s="53" t="s">
        <v>52</v>
      </c>
      <c r="D35" s="54"/>
      <c r="E35" s="55"/>
    </row>
    <row r="36" spans="1:5" x14ac:dyDescent="0.3">
      <c r="A36" s="19" t="s">
        <v>53</v>
      </c>
      <c r="B36" s="19"/>
      <c r="C36" s="19"/>
      <c r="D36" s="19"/>
    </row>
    <row r="37" spans="1:5" ht="15.75" customHeight="1" x14ac:dyDescent="0.3"/>
    <row r="38" spans="1:5" ht="21" x14ac:dyDescent="0.4">
      <c r="A38" s="48" t="s">
        <v>120</v>
      </c>
      <c r="B38" s="48"/>
      <c r="C38" s="48"/>
      <c r="D38" s="48"/>
      <c r="E38" s="48"/>
    </row>
    <row r="39" spans="1:5" x14ac:dyDescent="0.3">
      <c r="A39" s="52" t="s">
        <v>109</v>
      </c>
      <c r="B39" s="52"/>
      <c r="C39" s="52"/>
      <c r="D39" s="52"/>
      <c r="E39" s="52"/>
    </row>
    <row r="40" spans="1:5" x14ac:dyDescent="0.3">
      <c r="A40" s="52" t="s">
        <v>110</v>
      </c>
      <c r="B40" s="52"/>
      <c r="C40" s="52"/>
      <c r="D40" s="52"/>
      <c r="E40" s="52"/>
    </row>
    <row r="41" spans="1:5" x14ac:dyDescent="0.3">
      <c r="A41" s="51" t="s">
        <v>111</v>
      </c>
      <c r="B41" s="51"/>
      <c r="C41" s="51"/>
      <c r="D41" s="51"/>
      <c r="E41" s="51"/>
    </row>
    <row r="42" spans="1:5" x14ac:dyDescent="0.3">
      <c r="A42" s="47" t="s">
        <v>94</v>
      </c>
      <c r="B42" s="47" t="s">
        <v>105</v>
      </c>
      <c r="C42" s="47" t="s">
        <v>106</v>
      </c>
      <c r="D42" s="47" t="s">
        <v>107</v>
      </c>
      <c r="E42" s="47" t="s">
        <v>108</v>
      </c>
    </row>
    <row r="43" spans="1:5" x14ac:dyDescent="0.3">
      <c r="A43" s="13"/>
      <c r="B43" s="27"/>
      <c r="C43" s="13"/>
      <c r="D43" s="13"/>
      <c r="E43" s="13"/>
    </row>
    <row r="44" spans="1:5" x14ac:dyDescent="0.3">
      <c r="A44" s="14"/>
      <c r="B44" s="27"/>
      <c r="C44" s="14"/>
      <c r="D44" s="14"/>
      <c r="E44" s="14"/>
    </row>
    <row r="45" spans="1:5" x14ac:dyDescent="0.3">
      <c r="A45" s="14"/>
      <c r="B45" s="27"/>
      <c r="C45" s="14"/>
      <c r="D45" s="14"/>
      <c r="E45" s="14"/>
    </row>
    <row r="46" spans="1:5" x14ac:dyDescent="0.3">
      <c r="A46" s="14"/>
      <c r="B46" s="27"/>
      <c r="C46" s="14"/>
      <c r="D46" s="14"/>
      <c r="E46" s="14"/>
    </row>
    <row r="47" spans="1:5" x14ac:dyDescent="0.3">
      <c r="A47" s="14"/>
      <c r="B47" s="27"/>
      <c r="C47" s="14"/>
      <c r="D47" s="14"/>
      <c r="E47" s="14"/>
    </row>
    <row r="48" spans="1:5" x14ac:dyDescent="0.3">
      <c r="A48" s="14"/>
      <c r="B48" s="27"/>
      <c r="C48" s="14"/>
      <c r="D48" s="14"/>
      <c r="E48" s="14"/>
    </row>
    <row r="49" spans="1:5" x14ac:dyDescent="0.3">
      <c r="A49" s="14"/>
      <c r="B49" s="27"/>
      <c r="C49" s="14"/>
      <c r="D49" s="14"/>
      <c r="E49" s="14"/>
    </row>
    <row r="50" spans="1:5" x14ac:dyDescent="0.3">
      <c r="A50" s="14"/>
      <c r="B50" s="27"/>
      <c r="C50" s="14"/>
      <c r="D50" s="14"/>
      <c r="E50" s="14"/>
    </row>
    <row r="51" spans="1:5" x14ac:dyDescent="0.3">
      <c r="A51" s="14"/>
      <c r="B51" s="27"/>
      <c r="C51" s="14"/>
      <c r="D51" s="14"/>
      <c r="E51" s="14"/>
    </row>
    <row r="52" spans="1:5" x14ac:dyDescent="0.3">
      <c r="A52" s="14"/>
      <c r="B52" s="27"/>
      <c r="C52" s="14"/>
      <c r="D52" s="14"/>
      <c r="E52" s="14"/>
    </row>
    <row r="53" spans="1:5" x14ac:dyDescent="0.3">
      <c r="A53" s="14"/>
      <c r="B53" s="27"/>
      <c r="C53" s="14"/>
      <c r="D53" s="14"/>
      <c r="E53" s="14"/>
    </row>
    <row r="54" spans="1:5" x14ac:dyDescent="0.3">
      <c r="A54" s="15"/>
      <c r="B54" s="27"/>
      <c r="C54" s="15"/>
      <c r="D54" s="15"/>
      <c r="E54" s="15"/>
    </row>
    <row r="55" spans="1:5" x14ac:dyDescent="0.3">
      <c r="A55" s="36"/>
      <c r="B55" s="35"/>
      <c r="C55" s="36"/>
      <c r="D55" s="36"/>
      <c r="E55" s="36"/>
    </row>
    <row r="56" spans="1:5" x14ac:dyDescent="0.3">
      <c r="A56" s="36"/>
      <c r="B56" s="35"/>
      <c r="C56" s="36"/>
      <c r="D56" s="36"/>
      <c r="E56" s="36"/>
    </row>
    <row r="57" spans="1:5" x14ac:dyDescent="0.3">
      <c r="A57" s="36"/>
      <c r="B57" s="35"/>
      <c r="C57" s="36"/>
      <c r="D57" s="36"/>
      <c r="E57" s="36"/>
    </row>
    <row r="58" spans="1:5" x14ac:dyDescent="0.3">
      <c r="A58" s="38"/>
      <c r="B58" s="37"/>
      <c r="C58" s="38"/>
      <c r="D58" s="38"/>
      <c r="E58" s="38"/>
    </row>
    <row r="60" spans="1:5" ht="21" x14ac:dyDescent="0.4">
      <c r="A60" s="48" t="s">
        <v>43</v>
      </c>
      <c r="B60" s="48"/>
      <c r="C60" s="48"/>
      <c r="D60" s="48"/>
      <c r="E60" s="48"/>
    </row>
    <row r="61" spans="1:5" ht="14.4" customHeight="1" x14ac:dyDescent="0.3">
      <c r="A61" s="49"/>
      <c r="B61" s="50"/>
      <c r="C61" s="50"/>
      <c r="D61" s="50"/>
      <c r="E61" s="50"/>
    </row>
    <row r="62" spans="1:5" ht="14.4" customHeight="1" x14ac:dyDescent="0.3">
      <c r="A62" s="49"/>
      <c r="B62" s="50"/>
      <c r="C62" s="50"/>
      <c r="D62" s="50"/>
      <c r="E62" s="50"/>
    </row>
    <row r="63" spans="1:5" ht="14.4" customHeight="1" x14ac:dyDescent="0.3">
      <c r="A63" s="49"/>
      <c r="B63" s="50"/>
      <c r="C63" s="50"/>
      <c r="D63" s="50"/>
      <c r="E63" s="50"/>
    </row>
    <row r="64" spans="1:5" ht="14.4" customHeight="1" x14ac:dyDescent="0.3">
      <c r="A64" s="49"/>
      <c r="B64" s="50"/>
      <c r="C64" s="50"/>
      <c r="D64" s="50"/>
      <c r="E64" s="50"/>
    </row>
  </sheetData>
  <mergeCells count="16">
    <mergeCell ref="C33:E33"/>
    <mergeCell ref="C34:E34"/>
    <mergeCell ref="C35:E35"/>
    <mergeCell ref="C25:E25"/>
    <mergeCell ref="A2:D2"/>
    <mergeCell ref="A4:D4"/>
    <mergeCell ref="A5:D5"/>
    <mergeCell ref="A13:E14"/>
    <mergeCell ref="A15:E15"/>
    <mergeCell ref="A7:E7"/>
    <mergeCell ref="A60:E60"/>
    <mergeCell ref="A61:E64"/>
    <mergeCell ref="A41:E41"/>
    <mergeCell ref="A40:E40"/>
    <mergeCell ref="A38:E38"/>
    <mergeCell ref="A39:E39"/>
  </mergeCells>
  <phoneticPr fontId="23" type="noConversion"/>
  <conditionalFormatting sqref="B16:B19 D16:D19 B33:B35">
    <cfRule type="containsBlanks" dxfId="5" priority="17">
      <formula>LEN(TRIM(B16))=0</formula>
    </cfRule>
  </conditionalFormatting>
  <conditionalFormatting sqref="B19">
    <cfRule type="cellIs" dxfId="4" priority="16" operator="equal">
      <formula>"Express"</formula>
    </cfRule>
  </conditionalFormatting>
  <conditionalFormatting sqref="B22:B30">
    <cfRule type="containsBlanks" dxfId="3" priority="15">
      <formula>LEN(TRIM(B22))=0</formula>
    </cfRule>
  </conditionalFormatting>
  <conditionalFormatting sqref="B43:B58">
    <cfRule type="duplicateValues" dxfId="2" priority="28"/>
  </conditionalFormatting>
  <conditionalFormatting sqref="C24:E25">
    <cfRule type="containsText" dxfId="1" priority="2" operator="containsText" text="sheets">
      <formula>NOT(ISERROR(SEARCH("sheets",C24)))</formula>
    </cfRule>
  </conditionalFormatting>
  <conditionalFormatting sqref="C34:E35">
    <cfRule type="containsText" dxfId="0" priority="1" operator="containsText" text="Please">
      <formula>NOT(ISERROR(SEARCH("Please",C34)))</formula>
    </cfRule>
  </conditionalFormatting>
  <dataValidations count="8">
    <dataValidation type="custom" allowBlank="1" showInputMessage="1" showErrorMessage="1" errorTitle="Error" error="Sample ID must be unique and contain alphanumeric characters and/or dash &quot;-&quot; or underscore &quot;_&quot;. Any other characters including spaces are not acceptable." promptTitle="Requirements" prompt="Sample ID must be unique and contain alphanumeric characters and/or dash &quot;-&quot; or underscore &quot;_&quot;. Any other characters including spaces are not acceptable." sqref="B43:B58" xr:uid="{85D689E6-A9E4-42EE-8D33-BDC68D0ED427}">
      <formula1>ISNUMBER(SUMPRODUCT(SEARCH(MID(B43,ROW(INDIRECT("1:"&amp;LEN(B43))),1),"0123456789abcdefghijklmnopqrstuvwxyzABCDEFGHIJKLMNOPQRSTUVWXYZ-_")))</formula1>
    </dataValidation>
    <dataValidation type="whole" allowBlank="1" showInputMessage="1" showErrorMessage="1" error="Read length must be a numerical value." sqref="B26:B29" xr:uid="{1658B053-9129-4A18-AA7B-57F8D6665393}">
      <formula1>0</formula1>
      <formula2>401</formula2>
    </dataValidation>
    <dataValidation type="custom" allowBlank="1" showInputMessage="1" showErrorMessage="1" error="Please provide full nucleotide sequence (e.g. TAGATCGC). _x000a_Do not use index codes (e.g. 501)" promptTitle="Info" prompt="Please provide full nucleotide sequence (e.g. TAGATCGC). _x000a_Do not use index codes (e.g. 501)" sqref="C43:D58" xr:uid="{AE47BDE7-58A2-42F4-876D-BBE55EDC97E5}">
      <formula1>ISNUMBER(SUMPRODUCT(SEARCH(MID(C43,ROW(INDIRECT("1:"&amp;LEN(C43))),1),"nactgNACTG")))</formula1>
    </dataValidation>
    <dataValidation type="list" allowBlank="1" showInputMessage="1" showErrorMessage="1" sqref="B19" xr:uid="{6CE14BF5-36EB-4022-8A24-4FC3A3CB60DD}">
      <formula1>"Standard, Express"</formula1>
    </dataValidation>
    <dataValidation allowBlank="1" showInputMessage="1" showErrorMessage="1" promptTitle="Tip" prompt="If the pool is to be sequenced in multiple lanes, please enter all lanes this sample ID and index combination. (e.g. If the pool is sequenced across 4 lanes, enter &quot;1,2,3,4&quot;)" sqref="A43:A58" xr:uid="{26650F8C-3EB0-4BF5-B7FB-F39E8035F94E}"/>
    <dataValidation type="list" allowBlank="1" showInputMessage="1" showErrorMessage="1" sqref="B35" xr:uid="{EEF88D6F-977C-4071-9FC4-D515EF639083}">
      <formula1>"qPCR,QuBit,BioAnalyzer,Tapestation,None,Other"</formula1>
    </dataValidation>
    <dataValidation type="whole" operator="greaterThanOrEqual" allowBlank="1" showInputMessage="1" showErrorMessage="1" sqref="B25" xr:uid="{811D8C5B-BD03-4F3E-A144-1E3A7596BFE4}">
      <formula1>1</formula1>
    </dataValidation>
    <dataValidation type="list" allowBlank="1" showInputMessage="1" showErrorMessage="1" sqref="B34" xr:uid="{885FCEB0-5529-4223-B611-4A079806BF61}">
      <formula1>"Human, Mouse, Other"</formula1>
    </dataValidation>
  </dataValidations>
  <hyperlinks>
    <hyperlink ref="E10" r:id="rId1" xr:uid="{AC949217-958D-4D9B-A36E-9D0562F6395E}"/>
  </hyperlinks>
  <pageMargins left="0.25" right="0.25" top="0.75" bottom="0.75" header="0.3" footer="0.3"/>
  <pageSetup scale="75" fitToWidth="0" orientation="portrait" r:id="rId2"/>
  <headerFooter>
    <oddHeader>&amp;R&amp;F</oddHeader>
  </headerFooter>
  <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7CD918C-49D8-42CB-BB2F-8FB7A9167CB1}">
          <x14:formula1>
            <xm:f>'Run Types'!$A$1:$E$1</xm:f>
          </x14:formula1>
          <xm:sqref>B23</xm:sqref>
        </x14:dataValidation>
        <x14:dataValidation type="list" allowBlank="1" showInputMessage="1" showErrorMessage="1" xr:uid="{F7571865-6ABB-4034-8300-CF138DA702CC}">
          <x14:formula1>
            <xm:f>'Run Types'!$H$2:$H$12</xm:f>
          </x14:formula1>
          <xm:sqref>B30 B34:B35</xm:sqref>
        </x14:dataValidation>
        <x14:dataValidation type="list" allowBlank="1" showInputMessage="1" showErrorMessage="1" xr:uid="{7CEDF329-DBE3-4FFD-BAB0-D72036C3980C}">
          <x14:formula1>
            <xm:f>'Run Types'!$I$2:$I$16</xm:f>
          </x14:formula1>
          <xm:sqref>B33</xm:sqref>
        </x14:dataValidation>
        <x14:dataValidation type="list" allowBlank="1" showInputMessage="1" showErrorMessage="1" xr:uid="{E068C759-B201-425E-B9BB-121B9E2D4319}">
          <x14:formula1>
            <xm:f>_xlfn.ANCHORARRAY('Run Types'!$A$12)</xm:f>
          </x14:formula1>
          <xm:sqref>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19"/>
  <sheetViews>
    <sheetView workbookViewId="0">
      <selection activeCell="J9" sqref="J9"/>
    </sheetView>
  </sheetViews>
  <sheetFormatPr defaultColWidth="8.6640625" defaultRowHeight="14.4" x14ac:dyDescent="0.3"/>
  <cols>
    <col min="1" max="1" width="8.6640625" bestFit="1" customWidth="1"/>
    <col min="2" max="2" width="11.6640625" bestFit="1" customWidth="1"/>
    <col min="3" max="3" width="12.77734375" bestFit="1" customWidth="1"/>
    <col min="4" max="4" width="11.33203125" bestFit="1" customWidth="1"/>
    <col min="5" max="5" width="12.6640625" bestFit="1" customWidth="1"/>
    <col min="6" max="6" width="10" bestFit="1" customWidth="1"/>
    <col min="11" max="11" width="18.109375" customWidth="1"/>
    <col min="12" max="12" width="13.44140625" bestFit="1" customWidth="1"/>
  </cols>
  <sheetData>
    <row r="1" spans="1:14" x14ac:dyDescent="0.3">
      <c r="A1" s="2" t="s">
        <v>54</v>
      </c>
      <c r="B1" s="2" t="s">
        <v>90</v>
      </c>
      <c r="C1" s="2" t="s">
        <v>89</v>
      </c>
      <c r="D1" s="2" t="s">
        <v>77</v>
      </c>
      <c r="E1" s="2" t="s">
        <v>81</v>
      </c>
      <c r="F1" s="2"/>
      <c r="H1" s="2" t="s">
        <v>72</v>
      </c>
      <c r="I1" s="2" t="s">
        <v>73</v>
      </c>
      <c r="L1" t="s">
        <v>76</v>
      </c>
    </row>
    <row r="2" spans="1:14" x14ac:dyDescent="0.3">
      <c r="A2" t="s">
        <v>55</v>
      </c>
      <c r="B2" t="s">
        <v>56</v>
      </c>
      <c r="C2" t="s">
        <v>91</v>
      </c>
      <c r="D2" t="s">
        <v>57</v>
      </c>
      <c r="E2" t="s">
        <v>83</v>
      </c>
      <c r="H2" s="41">
        <v>0.01</v>
      </c>
      <c r="I2" t="s">
        <v>98</v>
      </c>
      <c r="L2" t="s">
        <v>55</v>
      </c>
      <c r="M2">
        <v>1</v>
      </c>
      <c r="N2">
        <v>1</v>
      </c>
    </row>
    <row r="3" spans="1:14" x14ac:dyDescent="0.3">
      <c r="A3" t="s">
        <v>58</v>
      </c>
      <c r="B3" t="s">
        <v>59</v>
      </c>
      <c r="C3" t="s">
        <v>92</v>
      </c>
      <c r="D3" t="s">
        <v>60</v>
      </c>
      <c r="E3" t="s">
        <v>79</v>
      </c>
      <c r="H3" s="41">
        <v>0.02</v>
      </c>
      <c r="I3" t="s">
        <v>102</v>
      </c>
      <c r="L3" t="s">
        <v>58</v>
      </c>
      <c r="M3">
        <v>1</v>
      </c>
      <c r="N3">
        <v>2</v>
      </c>
    </row>
    <row r="4" spans="1:14" x14ac:dyDescent="0.3">
      <c r="A4" t="s">
        <v>61</v>
      </c>
      <c r="B4" t="str">
        <f>""</f>
        <v/>
      </c>
      <c r="C4" t="s">
        <v>93</v>
      </c>
      <c r="D4" t="s">
        <v>17</v>
      </c>
      <c r="E4" t="s">
        <v>80</v>
      </c>
      <c r="H4" s="41">
        <v>0.05</v>
      </c>
      <c r="I4" t="s">
        <v>99</v>
      </c>
      <c r="L4" t="s">
        <v>61</v>
      </c>
      <c r="M4">
        <v>1</v>
      </c>
      <c r="N4">
        <v>3</v>
      </c>
    </row>
    <row r="5" spans="1:14" x14ac:dyDescent="0.3">
      <c r="A5" t="str">
        <f>""</f>
        <v/>
      </c>
      <c r="B5" t="str">
        <f>""</f>
        <v/>
      </c>
      <c r="C5" t="s">
        <v>93</v>
      </c>
      <c r="D5" t="s">
        <v>18</v>
      </c>
      <c r="E5" t="s">
        <v>82</v>
      </c>
      <c r="H5" s="41">
        <f>H4+5%</f>
        <v>0.1</v>
      </c>
      <c r="I5" t="s">
        <v>100</v>
      </c>
      <c r="L5" t="s">
        <v>56</v>
      </c>
      <c r="M5">
        <v>4</v>
      </c>
      <c r="N5">
        <v>4</v>
      </c>
    </row>
    <row r="6" spans="1:14" x14ac:dyDescent="0.3">
      <c r="A6" t="str">
        <f>""</f>
        <v/>
      </c>
      <c r="B6" t="str">
        <f>""</f>
        <v/>
      </c>
      <c r="C6" t="s">
        <v>93</v>
      </c>
      <c r="D6" t="s">
        <v>62</v>
      </c>
      <c r="E6" t="s">
        <v>84</v>
      </c>
      <c r="H6" s="41">
        <f t="shared" ref="H6:H9" si="0">H5+5%</f>
        <v>0.15000000000000002</v>
      </c>
      <c r="I6" t="s">
        <v>101</v>
      </c>
      <c r="L6" t="s">
        <v>59</v>
      </c>
      <c r="M6">
        <v>4</v>
      </c>
      <c r="N6">
        <v>5</v>
      </c>
    </row>
    <row r="7" spans="1:14" x14ac:dyDescent="0.3">
      <c r="A7" t="str">
        <f>""</f>
        <v/>
      </c>
      <c r="B7" t="str">
        <f>""</f>
        <v/>
      </c>
      <c r="C7" t="s">
        <v>93</v>
      </c>
      <c r="D7" t="s">
        <v>63</v>
      </c>
      <c r="E7" t="str">
        <f>""</f>
        <v/>
      </c>
      <c r="H7" s="41">
        <f t="shared" si="0"/>
        <v>0.2</v>
      </c>
      <c r="L7" t="s">
        <v>91</v>
      </c>
      <c r="M7">
        <v>1</v>
      </c>
      <c r="N7">
        <v>6</v>
      </c>
    </row>
    <row r="8" spans="1:14" x14ac:dyDescent="0.3">
      <c r="A8" t="str">
        <f>""</f>
        <v/>
      </c>
      <c r="B8" t="str">
        <f>""</f>
        <v/>
      </c>
      <c r="C8" t="s">
        <v>93</v>
      </c>
      <c r="D8" t="s">
        <v>64</v>
      </c>
      <c r="E8" t="str">
        <f>""</f>
        <v/>
      </c>
      <c r="H8" s="41">
        <f t="shared" si="0"/>
        <v>0.25</v>
      </c>
      <c r="L8" t="s">
        <v>92</v>
      </c>
      <c r="M8">
        <v>1</v>
      </c>
      <c r="N8">
        <v>7</v>
      </c>
    </row>
    <row r="9" spans="1:14" x14ac:dyDescent="0.3">
      <c r="A9" t="str">
        <f>""</f>
        <v/>
      </c>
      <c r="B9" t="str">
        <f>""</f>
        <v/>
      </c>
      <c r="C9" t="s">
        <v>93</v>
      </c>
      <c r="D9" t="s">
        <v>65</v>
      </c>
      <c r="E9" t="str">
        <f>""</f>
        <v/>
      </c>
      <c r="H9" s="41">
        <f t="shared" si="0"/>
        <v>0.3</v>
      </c>
      <c r="L9" t="s">
        <v>57</v>
      </c>
      <c r="M9">
        <v>2</v>
      </c>
      <c r="N9">
        <v>8</v>
      </c>
    </row>
    <row r="10" spans="1:14" x14ac:dyDescent="0.3">
      <c r="H10" s="41">
        <f>H9+10%</f>
        <v>0.4</v>
      </c>
      <c r="L10" t="s">
        <v>60</v>
      </c>
      <c r="M10">
        <v>2</v>
      </c>
    </row>
    <row r="11" spans="1:14" x14ac:dyDescent="0.3">
      <c r="A11" t="e">
        <f>MATCH('Prepared Library Pool'!B23, A1:F1, 0)</f>
        <v>#N/A</v>
      </c>
      <c r="H11" s="41">
        <f>H10+10%</f>
        <v>0.5</v>
      </c>
      <c r="L11" t="s">
        <v>17</v>
      </c>
      <c r="M11">
        <v>2</v>
      </c>
    </row>
    <row r="12" spans="1:14" x14ac:dyDescent="0.3">
      <c r="A12" t="e" cm="1">
        <f t="array" aca="1" ref="A12" ca="1">INDIRECT(CHAR(64+A11)&amp;"2:"&amp;CHAR(64+A11)&amp;"9")</f>
        <v>#N/A</v>
      </c>
      <c r="H12" s="41" t="s">
        <v>75</v>
      </c>
      <c r="L12" t="s">
        <v>18</v>
      </c>
      <c r="M12">
        <v>4</v>
      </c>
    </row>
    <row r="13" spans="1:14" x14ac:dyDescent="0.3">
      <c r="L13" t="s">
        <v>62</v>
      </c>
      <c r="M13">
        <v>2</v>
      </c>
    </row>
    <row r="14" spans="1:14" x14ac:dyDescent="0.3">
      <c r="L14" t="s">
        <v>63</v>
      </c>
      <c r="M14">
        <v>2</v>
      </c>
    </row>
    <row r="15" spans="1:14" x14ac:dyDescent="0.3">
      <c r="L15" t="s">
        <v>64</v>
      </c>
      <c r="M15">
        <v>2</v>
      </c>
    </row>
    <row r="16" spans="1:14" x14ac:dyDescent="0.3">
      <c r="I16" t="s">
        <v>74</v>
      </c>
      <c r="L16" t="s">
        <v>65</v>
      </c>
      <c r="M16">
        <v>4</v>
      </c>
    </row>
    <row r="17" spans="12:13" x14ac:dyDescent="0.3">
      <c r="L17" t="s">
        <v>79</v>
      </c>
      <c r="M17">
        <v>8</v>
      </c>
    </row>
    <row r="18" spans="12:13" x14ac:dyDescent="0.3">
      <c r="L18" t="s">
        <v>82</v>
      </c>
      <c r="M18">
        <v>8</v>
      </c>
    </row>
    <row r="19" spans="12:13" x14ac:dyDescent="0.3">
      <c r="L19" t="s">
        <v>83</v>
      </c>
      <c r="M19">
        <v>2</v>
      </c>
    </row>
  </sheetData>
  <phoneticPr fontId="23" type="noConversion"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26f913-9b4c-4578-a30a-52395ce051c6" xsi:nil="true"/>
    <lcf76f155ced4ddcb4097134ff3c332f xmlns="9a373090-384a-481e-b419-fb0ff589fb9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20A31F32155641A3D0647E77A9596D" ma:contentTypeVersion="8" ma:contentTypeDescription="Create a new document." ma:contentTypeScope="" ma:versionID="110a3e5a6996486dc0b193c767cb67ef">
  <xsd:schema xmlns:xsd="http://www.w3.org/2001/XMLSchema" xmlns:xs="http://www.w3.org/2001/XMLSchema" xmlns:p="http://schemas.microsoft.com/office/2006/metadata/properties" xmlns:ns2="9a373090-384a-481e-b419-fb0ff589fb9e" xmlns:ns3="9a26f913-9b4c-4578-a30a-52395ce051c6" targetNamespace="http://schemas.microsoft.com/office/2006/metadata/properties" ma:root="true" ma:fieldsID="1581333c8ff1aef322ceef21f4e13eb6" ns2:_="" ns3:_="">
    <xsd:import namespace="9a373090-384a-481e-b419-fb0ff589fb9e"/>
    <xsd:import namespace="9a26f913-9b4c-4578-a30a-52395ce051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73090-384a-481e-b419-fb0ff589fb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b96e1a-3fbe-452b-a714-8c79634969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6f913-9b4c-4578-a30a-52395ce051c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3495b19-e810-45fe-9f9e-aa968a07eae0}" ma:internalName="TaxCatchAll" ma:showField="CatchAllData" ma:web="9a26f913-9b4c-4578-a30a-52395ce051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094F32-6315-4EE7-A9D0-9527CF8793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EF2CF1-63D4-4478-B173-6BEC6082E374}">
  <ds:schemaRefs>
    <ds:schemaRef ds:uri="http://schemas.microsoft.com/office/2006/metadata/properties"/>
    <ds:schemaRef ds:uri="http://schemas.microsoft.com/office/infopath/2007/PartnerControls"/>
    <ds:schemaRef ds:uri="9a26f913-9b4c-4578-a30a-52395ce051c6"/>
    <ds:schemaRef ds:uri="9a373090-384a-481e-b419-fb0ff589fb9e"/>
  </ds:schemaRefs>
</ds:datastoreItem>
</file>

<file path=customXml/itemProps3.xml><?xml version="1.0" encoding="utf-8"?>
<ds:datastoreItem xmlns:ds="http://schemas.openxmlformats.org/officeDocument/2006/customXml" ds:itemID="{355D035B-BBC4-43FC-8D6B-D445268DE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373090-384a-481e-b419-fb0ff589fb9e"/>
    <ds:schemaRef ds:uri="9a26f913-9b4c-4578-a30a-52395ce051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Instructions</vt:lpstr>
      <vt:lpstr>Prepared Library Pool</vt:lpstr>
      <vt:lpstr>Run Types</vt:lpstr>
      <vt:lpstr>HiSeq</vt:lpstr>
      <vt:lpstr>MiSeq</vt:lpstr>
      <vt:lpstr>NextSeq</vt:lpstr>
      <vt:lpstr>NovaSeq6000</vt:lpstr>
      <vt:lpstr>NovaSeqX</vt:lpstr>
      <vt:lpstr>'Prepared Library Pool'!Print_Area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Yip</dc:creator>
  <cp:keywords/>
  <dc:description/>
  <cp:lastModifiedBy>Tiffany Chu</cp:lastModifiedBy>
  <cp:revision/>
  <cp:lastPrinted>2026-02-06T20:20:15Z</cp:lastPrinted>
  <dcterms:created xsi:type="dcterms:W3CDTF">2012-12-17T23:25:51Z</dcterms:created>
  <dcterms:modified xsi:type="dcterms:W3CDTF">2026-02-06T20:30:28Z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0x010100FF20A31F32155641A3D0647E77A9596D</vt:lpwstr>
  </property>
  <property fmtid="{D5CDD505-2E9C-101B-9397-08002B2CF9AE}" pid="3" name="MediaServiceImageTags">
    <vt:lpwstr/>
  </property>
</Properties>
</file>